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CLASSIFICA" sheetId="1" r:id="rId1"/>
    <sheet name="RISULTATI" sheetId="2" r:id="rId2"/>
  </sheets>
  <definedNames>
    <definedName name="_xlnm._FilterDatabase" localSheetId="1" hidden="1">'RISULTATI'!$A$4:$D$51</definedName>
    <definedName name="_xlnm.Print_Area" localSheetId="0">'CLASSIFICA'!$A$1:$W$75</definedName>
    <definedName name="_xlnm.Print_Titles" localSheetId="0">'CLASSIFICA'!$4:$4</definedName>
  </definedNames>
  <calcPr fullCalcOnLoad="1"/>
</workbook>
</file>

<file path=xl/sharedStrings.xml><?xml version="1.0" encoding="utf-8"?>
<sst xmlns="http://schemas.openxmlformats.org/spreadsheetml/2006/main" count="169" uniqueCount="141">
  <si>
    <t>LEONCINI FEDERICA</t>
  </si>
  <si>
    <t>COGNOME NOME</t>
  </si>
  <si>
    <t>RONCONI ARTURO</t>
  </si>
  <si>
    <t>TOTALE</t>
  </si>
  <si>
    <t>N.</t>
  </si>
  <si>
    <t>GRANELLI FRANCESCA</t>
  </si>
  <si>
    <t>N. GARE</t>
  </si>
  <si>
    <t>MENCHINI ANDREA</t>
  </si>
  <si>
    <t>CUOGHI ELISABETTA</t>
  </si>
  <si>
    <t>BACCHI GIACOMO</t>
  </si>
  <si>
    <t>STEFANINI PIETRO</t>
  </si>
  <si>
    <t>NOTE: GARE EXTRA</t>
  </si>
  <si>
    <t>MAGNESA GIULIA</t>
  </si>
  <si>
    <t>RISULTATI DI RILIEVO</t>
  </si>
  <si>
    <t>AZZOLINI SIMONE</t>
  </si>
  <si>
    <t>Data</t>
  </si>
  <si>
    <t>Atleta</t>
  </si>
  <si>
    <t>Risultato</t>
  </si>
  <si>
    <t>Tot.KM
Extra</t>
  </si>
  <si>
    <t>Tot.gare
Extra</t>
  </si>
  <si>
    <t>VACCARO EMANUELE</t>
  </si>
  <si>
    <t>Tesserato Uisp</t>
  </si>
  <si>
    <t>RISULTATI DI SQUADRA</t>
  </si>
  <si>
    <t>CARMINA STEFANO</t>
  </si>
  <si>
    <t>BARANTANI STEFANO</t>
  </si>
  <si>
    <t>RAMIREZ MAURICIO</t>
  </si>
  <si>
    <t>TROMBI NICOLA</t>
  </si>
  <si>
    <t>FONTANA NICHOLAS</t>
  </si>
  <si>
    <t>BUSSONI ELIO</t>
  </si>
  <si>
    <t>MANGIAVACCA MICHELE</t>
  </si>
  <si>
    <t>SCITA MICHELE</t>
  </si>
  <si>
    <t>RUSCETTA FRANCESCO</t>
  </si>
  <si>
    <t>GRECI EVARISTO</t>
  </si>
  <si>
    <t>NICORICI ELENA</t>
  </si>
  <si>
    <t>DUO' WALTER</t>
  </si>
  <si>
    <t>SANSONE MARCELLO</t>
  </si>
  <si>
    <t>SARDIN WILMA</t>
  </si>
  <si>
    <t>POLETTI MARIANGELA</t>
  </si>
  <si>
    <t>POLETTI SIMONE</t>
  </si>
  <si>
    <t>ROSSI FRANCISCO MARIA</t>
  </si>
  <si>
    <t>MOLLICONE ALESSANDRO</t>
  </si>
  <si>
    <t>DOTTI GUIDO</t>
  </si>
  <si>
    <t>BELLETTI ANDREA</t>
  </si>
  <si>
    <t>MORI LUIGI</t>
  </si>
  <si>
    <t>PINI RODOLFO</t>
  </si>
  <si>
    <t>RASTELLI MASSIMO</t>
  </si>
  <si>
    <t>SAGLIA GIOVANNI</t>
  </si>
  <si>
    <t>FISCINI MICHELE</t>
  </si>
  <si>
    <t>BIONDI SAMUEL</t>
  </si>
  <si>
    <t>MARCHIGNOLI CLAUDIO</t>
  </si>
  <si>
    <t>TESTI KATIUSCIA</t>
  </si>
  <si>
    <t>BELLI ARIANNA</t>
  </si>
  <si>
    <t>BONZANI EMILIANO</t>
  </si>
  <si>
    <t>SAVAZZI STEFANO</t>
  </si>
  <si>
    <t>SLANZI MIRCO</t>
  </si>
  <si>
    <t>CURATI FEDERICO</t>
  </si>
  <si>
    <t>CLASSIFICA CASONE TRAIL  2023</t>
  </si>
  <si>
    <t>GARE DAL 01/12/2022 al 30/11/2023</t>
  </si>
  <si>
    <t>Trail
Portofino
11.12.22</t>
  </si>
  <si>
    <t>MANGORA FRANCESCO</t>
  </si>
  <si>
    <t>Pelpi
Bedonia
7.5.23</t>
  </si>
  <si>
    <t>Pelpi Trail
Bedonia
8.5.23</t>
  </si>
  <si>
    <t>Cento Croci
Tarsogno
23.5.23</t>
  </si>
  <si>
    <t>Winter Sala Baganza 
15.1.23</t>
  </si>
  <si>
    <t>Abbots Way
1.04.23</t>
  </si>
  <si>
    <t>Trail del 
Salame
22.4.23</t>
  </si>
  <si>
    <t>CCT 
Tarsogno
21.5.23</t>
  </si>
  <si>
    <t>Ultra K
Corniglio
3.6.23</t>
  </si>
  <si>
    <t>Monte Caio
Schia
25.6.23</t>
  </si>
  <si>
    <t>Val Cenedola
Bore
9.7.23</t>
  </si>
  <si>
    <t>M. Sporno
Langhirano
27.8.23</t>
  </si>
  <si>
    <t>Pan Formai
Pellegrino
24.9.23</t>
  </si>
  <si>
    <t>Tartufo
Calestano
8.10.23</t>
  </si>
  <si>
    <t>Winter 
Tarsogno
5.11.23</t>
  </si>
  <si>
    <t>BIACCA NICOLAS</t>
  </si>
  <si>
    <t>CAO ALESSANDRO</t>
  </si>
  <si>
    <t>CIRILLO GIULIANA</t>
  </si>
  <si>
    <t>NEGRI MARTA</t>
  </si>
  <si>
    <t>DAOLIO OLIVIERO</t>
  </si>
  <si>
    <t>PEVERI GIUSEPPINA</t>
  </si>
  <si>
    <t>TOSI FEDERICO</t>
  </si>
  <si>
    <t>TRAIL TEAM CASONE 2023</t>
  </si>
  <si>
    <t>Winter Trail Sala Baganza 26 km - secondo di categoria Over50</t>
  </si>
  <si>
    <t>Winter Trail Sala Baganza 26 km - prima di categoria Over50</t>
  </si>
  <si>
    <t>VAROLI SIMONA</t>
  </si>
  <si>
    <t>PRAMPOLINI LAURA</t>
  </si>
  <si>
    <t>Mimosa Cross Albinea 5/3/23  23km</t>
  </si>
  <si>
    <t>Brunello Crossing 12/2/23  45 km
Sanremo Trail 26/2/23  32 km
Campo dei Fiori 12/3/23  38 km
Trail Val Bisenzio 19/3/23  54 km</t>
  </si>
  <si>
    <t>Trail Val Bisenzio (Prato) 54 km - seconda assoluta</t>
  </si>
  <si>
    <t>Trail della Riva 15/4/23  20 km</t>
  </si>
  <si>
    <t>RIZZARDI CAMILLA</t>
  </si>
  <si>
    <t>Trail della Riva (Roccamalatina MO) 20 km - terza donna assoluta</t>
  </si>
  <si>
    <t>Trail della Riva (Roccamalatina MO) 20 km - quarta donna assoluta</t>
  </si>
  <si>
    <t>Brunello Crossing 12/2/23  45 km
Sanremo Trail 26/2/23  32 km
Campo dei Fiori 12/3/23  50 km
Trail Val Bisenzio 19/3/23  54 km
Tuscany 22/4/23  160 km</t>
  </si>
  <si>
    <t>Tuscany Trail (Castiglione D'Orcia SI) 160 km - terza donna assoluta</t>
  </si>
  <si>
    <t>CAPRETTI MICHELE</t>
  </si>
  <si>
    <t>LOPEZ ANTONIO</t>
  </si>
  <si>
    <t>MELEGARI ENZO</t>
  </si>
  <si>
    <t>SAVANI GIAN MARIA</t>
  </si>
  <si>
    <t>TECSON CECILIA</t>
  </si>
  <si>
    <t>Trail del Salame (S. Michele Tiorre PR) 10 km terzo assoluto</t>
  </si>
  <si>
    <t>Trail del Salame (S. Michele Tiorre PR) 23 km a coppie - seconda coppia con Laura Prampolini</t>
  </si>
  <si>
    <t>Trail del Salame (S. Michele Tiorre PR) 23 km a coppie - seconda coppia con Michele Fiscini</t>
  </si>
  <si>
    <t>Trail del Salame (S. Michele Tiorre PR) 10 km primo CAT.over60</t>
  </si>
  <si>
    <t>CROVINI CARLO</t>
  </si>
  <si>
    <t>Pelpi Trail (Bedonia) 25 km - terza donna assoluta</t>
  </si>
  <si>
    <t>Pelpi Trail (Bedonia) 25 km - terzo di categoria Over50</t>
  </si>
  <si>
    <t>Pelpi Trail (Bedonia) 25 km - primo di categoria</t>
  </si>
  <si>
    <t>Pelpi Trail (Bedonia) 25 km - seconda di categoria Over50</t>
  </si>
  <si>
    <t>Brunello Crossing 12/2/23  45 km
Ultrabericus 18/3/23  65 km</t>
  </si>
  <si>
    <t>Ultrabericus (Vicenza) 65 km - prima di categoria</t>
  </si>
  <si>
    <t>SPOTTI ANNA</t>
  </si>
  <si>
    <t>CCT Trail (Tarsogno PR) 11 km secondo assoluto</t>
  </si>
  <si>
    <t>Brunello Crossing 12/2/23  45 km
Chianti Ultra Trail 25/3/23  73 km</t>
  </si>
  <si>
    <t>Monte Prealba Bione 15/01/23  66 km
La Grande Corsa Bianca 10/2/23  110 km
Ultrabericus 18/3/23  65 km
Garda Trentino Trail 20/5/23  70 km
Lavaredo Ultra T. 23/6/23  120 km</t>
  </si>
  <si>
    <t>Sciacchetrail 24/3/23  48 km
Tre Santi Trail 16/4/23  47 km
Lavaredo Ultra T. 24/6/23  80 km</t>
  </si>
  <si>
    <t>COLOMBI PAOLO</t>
  </si>
  <si>
    <t>VENTURINI MARCO</t>
  </si>
  <si>
    <t>COSTI SERGIO</t>
  </si>
  <si>
    <t>MAROTTA ROBETO</t>
  </si>
  <si>
    <t>PAU SIMONE</t>
  </si>
  <si>
    <t>Trail Ventasso 9/7/23  16 km</t>
  </si>
  <si>
    <t>Trail della Riva 15/4/23  20 km
Garda Trentino Trail 20/5/23  30 km
Cadoneghe Trail 9/7/23  25 km</t>
  </si>
  <si>
    <t>Cadoneghe Trail Ventasso (Re) 25 km - seconda donna</t>
  </si>
  <si>
    <t>Trail d. Centenario Foppolo 11/6/23  23km
Dolomiti Skyrace 15/7/23  22 km</t>
  </si>
  <si>
    <t>M. Dosso
Pessola
30.7.23</t>
  </si>
  <si>
    <t>Monte Dosso Trail 25 km (Pessola PR) - 1^ assoluta donne</t>
  </si>
  <si>
    <t>Alta Val Recchio 2/7/23  13 km</t>
  </si>
  <si>
    <t>Alta Val Recchio Trail (Varano Marchesi PR) 13 km - 1° assoluto</t>
  </si>
  <si>
    <t>Crazy Snow Schia 5/12/23  11 km
Trail d. Parco-Morfasso 26/2/23 - 20 km
Chianti Ultra Trail 25/3/23  20 km
Ledro Sky 11/6/23 - 19 km
Dolomiti Skyrace 15/7/23  22 km
Vigolana The race 6/8/23  20 km</t>
  </si>
  <si>
    <t>VIGNALI FABRIZIO</t>
  </si>
  <si>
    <t>RUBERTELLI MICHELE</t>
  </si>
  <si>
    <t>Trail d. Centenario Foppolo 11/6/23  23km
Trail della Pietra 3/9/23  23 km</t>
  </si>
  <si>
    <t>Trail della Pietra 3/9/23  23 km</t>
  </si>
  <si>
    <t>Chianti Ultra Trail 25/3/23  42 km
Garda Trentino Trail 20/5/23  44 km
Eiger51 Svizzera 15/7/23  54 km
Wildstrubel Trail 16/9/23  25 km</t>
  </si>
  <si>
    <t>Monte Sporno Trail (Langhirano Pr) 23 km - 1^ assoluta donne</t>
  </si>
  <si>
    <t>Monte Sporno Trail (Langhirano Pr) 23 km - 2^ assoluta donne</t>
  </si>
  <si>
    <t>PINTELLI STEFANO</t>
  </si>
  <si>
    <t>Aggiornamento  02/10/2023</t>
  </si>
  <si>
    <t>Tartufo Trail (Calestano Pr) 28 km - 2^ assoluta donne</t>
  </si>
  <si>
    <t>Trail Pan e Formai (Pellegrino P.se PR) 10 km - 1° assoluto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</si>
</sst>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mmm\-yyyy"/>
  </numFmts>
  <fonts count="5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6"/>
      <color indexed="8"/>
      <name val="Times New Roman"/>
      <family val="2"/>
    </font>
    <font>
      <b/>
      <sz val="26"/>
      <color indexed="56"/>
      <name val="Cambria"/>
      <family val="1"/>
    </font>
    <font>
      <b/>
      <sz val="16"/>
      <color indexed="8"/>
      <name val="Times New Roman"/>
      <family val="1"/>
    </font>
    <font>
      <b/>
      <sz val="20"/>
      <color indexed="56"/>
      <name val="Cambria"/>
      <family val="1"/>
    </font>
    <font>
      <sz val="8"/>
      <name val="Segoe UI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2"/>
    </font>
    <font>
      <b/>
      <sz val="26"/>
      <color rgb="FF002060"/>
      <name val="Cambria"/>
      <family val="1"/>
    </font>
    <font>
      <b/>
      <sz val="16"/>
      <color theme="1"/>
      <name val="Times New Roman"/>
      <family val="1"/>
    </font>
    <font>
      <b/>
      <sz val="20"/>
      <color rgb="FF002060"/>
      <name val="Cambria"/>
      <family val="1"/>
    </font>
    <font>
      <sz val="12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10" xfId="0" applyFont="1" applyBorder="1" applyAlignment="1">
      <alignment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3" fillId="34" borderId="13" xfId="0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vertical="center"/>
    </xf>
    <xf numFmtId="0" fontId="55" fillId="34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7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3" fillId="34" borderId="1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533400</xdr:colOff>
      <xdr:row>0</xdr:row>
      <xdr:rowOff>85725</xdr:rowOff>
    </xdr:from>
    <xdr:to>
      <xdr:col>17</xdr:col>
      <xdr:colOff>457200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85725"/>
          <a:ext cx="8096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390525</xdr:colOff>
      <xdr:row>0</xdr:row>
      <xdr:rowOff>47625</xdr:rowOff>
    </xdr:from>
    <xdr:to>
      <xdr:col>30</xdr:col>
      <xdr:colOff>600075</xdr:colOff>
      <xdr:row>0</xdr:row>
      <xdr:rowOff>847725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45425" y="47625"/>
          <a:ext cx="32575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7.7109375" style="3" customWidth="1"/>
    <col min="2" max="2" width="33.00390625" style="1" customWidth="1"/>
    <col min="3" max="3" width="10.00390625" style="3" bestFit="1" customWidth="1"/>
    <col min="4" max="4" width="9.8515625" style="3" bestFit="1" customWidth="1"/>
    <col min="5" max="5" width="11.00390625" style="3" customWidth="1"/>
    <col min="6" max="6" width="11.7109375" style="3" customWidth="1"/>
    <col min="7" max="7" width="8.7109375" style="3" customWidth="1"/>
    <col min="8" max="8" width="10.00390625" style="27" bestFit="1" customWidth="1"/>
    <col min="9" max="10" width="13.8515625" style="27" hidden="1" customWidth="1"/>
    <col min="11" max="11" width="8.8515625" style="27" bestFit="1" customWidth="1"/>
    <col min="12" max="12" width="9.28125" style="27" bestFit="1" customWidth="1"/>
    <col min="13" max="13" width="11.140625" style="27" bestFit="1" customWidth="1"/>
    <col min="14" max="15" width="12.28125" style="27" bestFit="1" customWidth="1"/>
    <col min="16" max="16" width="12.28125" style="27" customWidth="1"/>
    <col min="17" max="17" width="13.28125" style="27" bestFit="1" customWidth="1"/>
    <col min="18" max="18" width="11.8515625" style="27" bestFit="1" customWidth="1"/>
    <col min="19" max="19" width="11.8515625" style="27" customWidth="1"/>
    <col min="20" max="20" width="10.28125" style="27" customWidth="1"/>
    <col min="21" max="21" width="39.28125" style="3" customWidth="1"/>
    <col min="22" max="23" width="9.140625" style="3" customWidth="1"/>
    <col min="24" max="24" width="20.140625" style="3" bestFit="1" customWidth="1"/>
    <col min="25" max="16384" width="9.140625" style="1" customWidth="1"/>
  </cols>
  <sheetData>
    <row r="1" spans="1:25" ht="75.75">
      <c r="A1" s="22" t="s">
        <v>56</v>
      </c>
      <c r="B1" s="23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4"/>
      <c r="V1" s="24"/>
      <c r="W1" s="24"/>
      <c r="X1" s="38"/>
      <c r="Y1" s="24"/>
    </row>
    <row r="2" spans="1:24" s="30" customFormat="1" ht="21">
      <c r="A2" s="29"/>
      <c r="B2" s="58" t="s">
        <v>57</v>
      </c>
      <c r="C2" s="59"/>
      <c r="D2" s="57"/>
      <c r="E2" s="56"/>
      <c r="F2" s="52" t="s">
        <v>138</v>
      </c>
      <c r="G2" s="57"/>
      <c r="H2" s="63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36"/>
      <c r="V2" s="36"/>
      <c r="W2" s="29"/>
      <c r="X2" s="51"/>
    </row>
    <row r="3" spans="1:24" ht="13.5">
      <c r="A3" s="28"/>
      <c r="B3" s="35"/>
      <c r="I3" s="34"/>
      <c r="X3" s="39"/>
    </row>
    <row r="4" spans="1:24" s="5" customFormat="1" ht="51" customHeight="1">
      <c r="A4" s="2" t="s">
        <v>4</v>
      </c>
      <c r="B4" s="26" t="s">
        <v>1</v>
      </c>
      <c r="C4" s="2" t="s">
        <v>3</v>
      </c>
      <c r="D4" s="4" t="s">
        <v>6</v>
      </c>
      <c r="E4" s="34" t="s">
        <v>58</v>
      </c>
      <c r="F4" s="34" t="s">
        <v>63</v>
      </c>
      <c r="G4" s="34" t="s">
        <v>64</v>
      </c>
      <c r="H4" s="34" t="s">
        <v>65</v>
      </c>
      <c r="I4" s="34" t="s">
        <v>61</v>
      </c>
      <c r="J4" s="34" t="s">
        <v>62</v>
      </c>
      <c r="K4" s="34" t="s">
        <v>60</v>
      </c>
      <c r="L4" s="34" t="s">
        <v>66</v>
      </c>
      <c r="M4" s="34" t="s">
        <v>67</v>
      </c>
      <c r="N4" s="34" t="s">
        <v>68</v>
      </c>
      <c r="O4" s="34" t="s">
        <v>69</v>
      </c>
      <c r="P4" s="34" t="s">
        <v>125</v>
      </c>
      <c r="Q4" s="34" t="s">
        <v>70</v>
      </c>
      <c r="R4" s="34" t="s">
        <v>71</v>
      </c>
      <c r="S4" s="34" t="s">
        <v>72</v>
      </c>
      <c r="T4" s="34" t="s">
        <v>73</v>
      </c>
      <c r="U4" s="6" t="s">
        <v>11</v>
      </c>
      <c r="V4" s="33" t="s">
        <v>18</v>
      </c>
      <c r="W4" s="33" t="s">
        <v>19</v>
      </c>
      <c r="X4" s="26" t="s">
        <v>21</v>
      </c>
    </row>
    <row r="5" spans="1:24" s="12" customFormat="1" ht="78" customHeight="1">
      <c r="A5" s="7">
        <v>1</v>
      </c>
      <c r="B5" s="13" t="s">
        <v>5</v>
      </c>
      <c r="C5" s="9">
        <f>SUM(E5:T5)+V5</f>
        <v>689</v>
      </c>
      <c r="D5" s="7">
        <f>COUNTA(E5:T5)+W5</f>
        <v>12</v>
      </c>
      <c r="E5" s="10">
        <v>20</v>
      </c>
      <c r="F5" s="10"/>
      <c r="G5" s="10">
        <v>120</v>
      </c>
      <c r="H5" s="7">
        <v>23</v>
      </c>
      <c r="I5" s="7"/>
      <c r="J5" s="7"/>
      <c r="K5" s="7">
        <v>25</v>
      </c>
      <c r="L5" s="7"/>
      <c r="M5" s="7"/>
      <c r="N5" s="7"/>
      <c r="O5" s="7">
        <v>22</v>
      </c>
      <c r="P5" s="7">
        <v>25</v>
      </c>
      <c r="Q5" s="7">
        <v>23</v>
      </c>
      <c r="R5" s="7"/>
      <c r="S5" s="7"/>
      <c r="T5" s="7"/>
      <c r="U5" s="11" t="s">
        <v>114</v>
      </c>
      <c r="V5" s="32">
        <f>66+110+65+70+120</f>
        <v>431</v>
      </c>
      <c r="W5" s="32">
        <v>5</v>
      </c>
      <c r="X5" s="40"/>
    </row>
    <row r="6" spans="1:24" s="12" customFormat="1" ht="78">
      <c r="A6" s="7">
        <v>2</v>
      </c>
      <c r="B6" s="8" t="s">
        <v>78</v>
      </c>
      <c r="C6" s="9">
        <f>SUM(E6:T6)+V6</f>
        <v>458</v>
      </c>
      <c r="D6" s="7">
        <f>COUNTA(E6:T6)+W6</f>
        <v>11</v>
      </c>
      <c r="E6" s="10"/>
      <c r="F6" s="10">
        <v>26</v>
      </c>
      <c r="G6" s="16"/>
      <c r="H6" s="7">
        <v>23</v>
      </c>
      <c r="I6" s="7"/>
      <c r="J6" s="7"/>
      <c r="K6" s="7">
        <v>25</v>
      </c>
      <c r="L6" s="7">
        <v>53</v>
      </c>
      <c r="M6" s="7">
        <v>70</v>
      </c>
      <c r="N6" s="7"/>
      <c r="O6" s="7">
        <v>22</v>
      </c>
      <c r="P6" s="7"/>
      <c r="Q6" s="7">
        <v>43</v>
      </c>
      <c r="R6" s="7">
        <v>21</v>
      </c>
      <c r="S6" s="7"/>
      <c r="T6" s="7"/>
      <c r="U6" s="11" t="s">
        <v>115</v>
      </c>
      <c r="V6" s="32">
        <f>48+47+80</f>
        <v>175</v>
      </c>
      <c r="W6" s="32">
        <v>3</v>
      </c>
      <c r="X6" s="16"/>
    </row>
    <row r="7" spans="1:24" s="12" customFormat="1" ht="46.5">
      <c r="A7" s="7">
        <v>3</v>
      </c>
      <c r="B7" s="15" t="s">
        <v>12</v>
      </c>
      <c r="C7" s="9">
        <f>SUM(E7:T7)+V7</f>
        <v>452</v>
      </c>
      <c r="D7" s="7">
        <f>COUNTA(E7:T7)+W7</f>
        <v>8</v>
      </c>
      <c r="E7" s="10"/>
      <c r="F7" s="16">
        <v>26</v>
      </c>
      <c r="G7" s="10">
        <v>60</v>
      </c>
      <c r="H7" s="7"/>
      <c r="I7" s="7"/>
      <c r="J7" s="7"/>
      <c r="K7" s="7">
        <v>25</v>
      </c>
      <c r="L7" s="7"/>
      <c r="M7" s="7"/>
      <c r="N7" s="7"/>
      <c r="O7" s="7"/>
      <c r="P7" s="7"/>
      <c r="Q7" s="7"/>
      <c r="R7" s="7"/>
      <c r="S7" s="7"/>
      <c r="T7" s="7"/>
      <c r="U7" s="11" t="s">
        <v>93</v>
      </c>
      <c r="V7" s="32">
        <f>45+32+50+54+160</f>
        <v>341</v>
      </c>
      <c r="W7" s="32">
        <v>5</v>
      </c>
      <c r="X7" s="40"/>
    </row>
    <row r="8" spans="1:24" s="12" customFormat="1" ht="30.75">
      <c r="A8" s="7">
        <v>4</v>
      </c>
      <c r="B8" s="14" t="s">
        <v>35</v>
      </c>
      <c r="C8" s="9">
        <f>SUM(E8:T8)+V8</f>
        <v>307</v>
      </c>
      <c r="D8" s="7">
        <f>COUNTA(E8:T8)+W8</f>
        <v>9</v>
      </c>
      <c r="E8" s="10">
        <v>20</v>
      </c>
      <c r="F8" s="16">
        <v>26</v>
      </c>
      <c r="G8" s="16">
        <v>35</v>
      </c>
      <c r="H8" s="7">
        <v>23</v>
      </c>
      <c r="I8" s="7"/>
      <c r="J8" s="7"/>
      <c r="K8" s="7"/>
      <c r="L8" s="7"/>
      <c r="M8" s="7">
        <v>32</v>
      </c>
      <c r="N8" s="7">
        <v>31</v>
      </c>
      <c r="O8" s="7">
        <v>22</v>
      </c>
      <c r="P8" s="7"/>
      <c r="Q8" s="7"/>
      <c r="R8" s="7"/>
      <c r="S8" s="7"/>
      <c r="T8" s="7"/>
      <c r="U8" s="11" t="s">
        <v>113</v>
      </c>
      <c r="V8" s="32">
        <f>45+73</f>
        <v>118</v>
      </c>
      <c r="W8" s="32">
        <v>2</v>
      </c>
      <c r="X8" s="40"/>
    </row>
    <row r="9" spans="1:24" s="12" customFormat="1" ht="93">
      <c r="A9" s="7">
        <v>5</v>
      </c>
      <c r="B9" s="14" t="s">
        <v>27</v>
      </c>
      <c r="C9" s="9">
        <f>SUM(E9:T9)+V9</f>
        <v>296</v>
      </c>
      <c r="D9" s="7">
        <f>COUNTA(E9:T9)+W9</f>
        <v>14</v>
      </c>
      <c r="E9" s="16"/>
      <c r="F9" s="16">
        <v>26</v>
      </c>
      <c r="G9" s="16"/>
      <c r="H9" s="7">
        <v>23</v>
      </c>
      <c r="I9" s="7"/>
      <c r="J9" s="7"/>
      <c r="K9" s="7">
        <v>25</v>
      </c>
      <c r="L9" s="7">
        <v>20</v>
      </c>
      <c r="M9" s="7">
        <v>32</v>
      </c>
      <c r="N9" s="7">
        <v>21</v>
      </c>
      <c r="O9" s="7"/>
      <c r="P9" s="7">
        <v>14</v>
      </c>
      <c r="Q9" s="7">
        <v>23</v>
      </c>
      <c r="R9" s="7"/>
      <c r="S9" s="7"/>
      <c r="T9" s="7"/>
      <c r="U9" s="11" t="s">
        <v>129</v>
      </c>
      <c r="V9" s="32">
        <f>11+20+20+19+22+20</f>
        <v>112</v>
      </c>
      <c r="W9" s="32">
        <v>6</v>
      </c>
      <c r="X9" s="40"/>
    </row>
    <row r="10" spans="1:24" s="12" customFormat="1" ht="30.75">
      <c r="A10" s="7">
        <v>6</v>
      </c>
      <c r="B10" s="13" t="s">
        <v>0</v>
      </c>
      <c r="C10" s="9">
        <f>SUM(E10:T10)+V10</f>
        <v>287</v>
      </c>
      <c r="D10" s="7">
        <f>COUNTA(E10:T10)+W10</f>
        <v>10</v>
      </c>
      <c r="E10" s="10">
        <v>20</v>
      </c>
      <c r="F10" s="7">
        <v>26</v>
      </c>
      <c r="G10" s="7">
        <v>60</v>
      </c>
      <c r="H10" s="7">
        <v>23</v>
      </c>
      <c r="I10" s="7"/>
      <c r="J10" s="7"/>
      <c r="K10" s="7"/>
      <c r="L10" s="7"/>
      <c r="M10" s="7"/>
      <c r="N10" s="7"/>
      <c r="O10" s="7">
        <v>12</v>
      </c>
      <c r="P10" s="7">
        <v>14</v>
      </c>
      <c r="Q10" s="7">
        <v>12</v>
      </c>
      <c r="R10" s="7">
        <v>10</v>
      </c>
      <c r="S10" s="7"/>
      <c r="T10" s="7"/>
      <c r="U10" s="11" t="s">
        <v>109</v>
      </c>
      <c r="V10" s="32">
        <f>45+65</f>
        <v>110</v>
      </c>
      <c r="W10" s="32">
        <v>2</v>
      </c>
      <c r="X10" s="16"/>
    </row>
    <row r="11" spans="1:24" s="12" customFormat="1" ht="62.25">
      <c r="A11" s="7">
        <v>7</v>
      </c>
      <c r="B11" s="61" t="s">
        <v>40</v>
      </c>
      <c r="C11" s="9">
        <f>SUM(E11:T11)+V11</f>
        <v>252</v>
      </c>
      <c r="D11" s="7">
        <f>COUNTA(E11:T11)+W11</f>
        <v>7</v>
      </c>
      <c r="E11" s="10"/>
      <c r="F11" s="16"/>
      <c r="G11" s="10"/>
      <c r="H11" s="7"/>
      <c r="I11" s="7"/>
      <c r="J11" s="7"/>
      <c r="K11" s="7"/>
      <c r="L11" s="7"/>
      <c r="M11" s="7"/>
      <c r="N11" s="7">
        <v>31</v>
      </c>
      <c r="O11" s="7">
        <v>12</v>
      </c>
      <c r="P11" s="7"/>
      <c r="Q11" s="7">
        <v>23</v>
      </c>
      <c r="R11" s="7">
        <v>21</v>
      </c>
      <c r="S11" s="7"/>
      <c r="T11" s="7"/>
      <c r="U11" s="11" t="s">
        <v>134</v>
      </c>
      <c r="V11" s="32">
        <f>42+44+54+25</f>
        <v>165</v>
      </c>
      <c r="W11" s="32">
        <v>3</v>
      </c>
      <c r="X11" s="40"/>
    </row>
    <row r="12" spans="1:24" s="12" customFormat="1" ht="23.25" customHeight="1">
      <c r="A12" s="7">
        <v>8</v>
      </c>
      <c r="B12" s="15" t="s">
        <v>36</v>
      </c>
      <c r="C12" s="9">
        <f>SUM(E12:T12)+V12</f>
        <v>236</v>
      </c>
      <c r="D12" s="7">
        <f>COUNTA(E12:T12)+W12</f>
        <v>11</v>
      </c>
      <c r="E12" s="10">
        <v>20</v>
      </c>
      <c r="F12" s="16">
        <v>15</v>
      </c>
      <c r="G12" s="16"/>
      <c r="H12" s="7">
        <v>23</v>
      </c>
      <c r="I12" s="7"/>
      <c r="J12" s="7"/>
      <c r="K12" s="7">
        <v>25</v>
      </c>
      <c r="L12" s="7">
        <v>20</v>
      </c>
      <c r="M12" s="7">
        <v>32</v>
      </c>
      <c r="N12" s="7">
        <v>21</v>
      </c>
      <c r="O12" s="7">
        <v>22</v>
      </c>
      <c r="P12" s="7">
        <v>14</v>
      </c>
      <c r="Q12" s="7">
        <v>23</v>
      </c>
      <c r="R12" s="7">
        <v>21</v>
      </c>
      <c r="S12" s="7"/>
      <c r="T12" s="7"/>
      <c r="U12" s="11"/>
      <c r="V12" s="32"/>
      <c r="W12" s="32"/>
      <c r="X12" s="40"/>
    </row>
    <row r="13" spans="1:24" s="12" customFormat="1" ht="15">
      <c r="A13" s="7">
        <v>9</v>
      </c>
      <c r="B13" s="15" t="s">
        <v>85</v>
      </c>
      <c r="C13" s="9">
        <f>SUM(E13:T13)+V13</f>
        <v>230</v>
      </c>
      <c r="D13" s="7">
        <f>COUNTA(E13:T13)+W13</f>
        <v>9</v>
      </c>
      <c r="E13" s="16"/>
      <c r="F13" s="16"/>
      <c r="G13" s="16">
        <v>35</v>
      </c>
      <c r="H13" s="7">
        <v>23</v>
      </c>
      <c r="I13" s="7"/>
      <c r="J13" s="7"/>
      <c r="K13" s="7"/>
      <c r="L13" s="7"/>
      <c r="M13" s="7"/>
      <c r="N13" s="7"/>
      <c r="O13" s="7"/>
      <c r="P13" s="7">
        <v>25</v>
      </c>
      <c r="Q13" s="7">
        <v>23</v>
      </c>
      <c r="R13" s="7">
        <v>21</v>
      </c>
      <c r="S13" s="7">
        <v>28</v>
      </c>
      <c r="T13" s="7"/>
      <c r="U13" s="11" t="s">
        <v>122</v>
      </c>
      <c r="V13" s="32">
        <f>20+30+25</f>
        <v>75</v>
      </c>
      <c r="W13" s="32">
        <v>3</v>
      </c>
      <c r="X13" s="40"/>
    </row>
    <row r="14" spans="1:24" s="12" customFormat="1" ht="46.5">
      <c r="A14" s="7">
        <v>10</v>
      </c>
      <c r="B14" s="14" t="s">
        <v>34</v>
      </c>
      <c r="C14" s="9">
        <f>SUM(E14:T14)+V14</f>
        <v>220</v>
      </c>
      <c r="D14" s="7">
        <f>COUNTA(E14:T14)+W14</f>
        <v>6</v>
      </c>
      <c r="E14" s="10"/>
      <c r="F14" s="10">
        <v>26</v>
      </c>
      <c r="G14" s="10"/>
      <c r="H14" s="7"/>
      <c r="I14" s="7"/>
      <c r="J14" s="7"/>
      <c r="K14" s="7">
        <v>25</v>
      </c>
      <c r="L14" s="7"/>
      <c r="M14" s="7"/>
      <c r="N14" s="7"/>
      <c r="O14" s="7"/>
      <c r="P14" s="7"/>
      <c r="Q14" s="7"/>
      <c r="R14" s="7"/>
      <c r="S14" s="7"/>
      <c r="T14" s="7"/>
      <c r="U14" s="11" t="s">
        <v>87</v>
      </c>
      <c r="V14" s="32">
        <f>45+32+38+54</f>
        <v>169</v>
      </c>
      <c r="W14" s="32">
        <v>4</v>
      </c>
      <c r="X14" s="7"/>
    </row>
    <row r="15" spans="1:24" s="12" customFormat="1" ht="15">
      <c r="A15" s="7">
        <v>11</v>
      </c>
      <c r="B15" s="14" t="s">
        <v>24</v>
      </c>
      <c r="C15" s="9">
        <f>SUM(E15:T15)+V15</f>
        <v>165</v>
      </c>
      <c r="D15" s="7">
        <f>COUNTA(E15:T15)+W15</f>
        <v>6</v>
      </c>
      <c r="E15" s="16"/>
      <c r="F15" s="16"/>
      <c r="G15" s="16"/>
      <c r="H15" s="7">
        <v>23</v>
      </c>
      <c r="I15" s="7"/>
      <c r="J15" s="7"/>
      <c r="K15" s="7">
        <v>25</v>
      </c>
      <c r="L15" s="7"/>
      <c r="M15" s="7">
        <v>32</v>
      </c>
      <c r="N15" s="7">
        <v>21</v>
      </c>
      <c r="O15" s="7"/>
      <c r="P15" s="7"/>
      <c r="Q15" s="7"/>
      <c r="R15" s="7">
        <v>21</v>
      </c>
      <c r="S15" s="7">
        <v>43</v>
      </c>
      <c r="T15" s="7"/>
      <c r="U15" s="11"/>
      <c r="V15" s="32"/>
      <c r="W15" s="32"/>
      <c r="X15" s="40"/>
    </row>
    <row r="16" spans="1:24" s="12" customFormat="1" ht="30.75" customHeight="1">
      <c r="A16" s="7">
        <v>12</v>
      </c>
      <c r="B16" s="15" t="s">
        <v>33</v>
      </c>
      <c r="C16" s="9">
        <f>SUM(E16:T16)+V16</f>
        <v>163</v>
      </c>
      <c r="D16" s="7">
        <f>COUNTA(E16:T16)+W16</f>
        <v>8</v>
      </c>
      <c r="E16" s="10">
        <v>20</v>
      </c>
      <c r="F16" s="16">
        <v>15</v>
      </c>
      <c r="G16" s="16"/>
      <c r="H16" s="7">
        <v>23</v>
      </c>
      <c r="I16" s="7"/>
      <c r="J16" s="7"/>
      <c r="K16" s="7"/>
      <c r="L16" s="7"/>
      <c r="M16" s="7"/>
      <c r="N16" s="7">
        <v>21</v>
      </c>
      <c r="O16" s="7"/>
      <c r="P16" s="7"/>
      <c r="Q16" s="7">
        <v>23</v>
      </c>
      <c r="R16" s="7">
        <v>21</v>
      </c>
      <c r="S16" s="7">
        <v>17</v>
      </c>
      <c r="T16" s="7"/>
      <c r="U16" s="11" t="s">
        <v>133</v>
      </c>
      <c r="V16" s="32">
        <v>23</v>
      </c>
      <c r="W16" s="32">
        <v>1</v>
      </c>
      <c r="X16" s="16"/>
    </row>
    <row r="17" spans="1:24" s="12" customFormat="1" ht="15">
      <c r="A17" s="7">
        <v>13</v>
      </c>
      <c r="B17" s="8" t="s">
        <v>59</v>
      </c>
      <c r="C17" s="9">
        <f>SUM(E17:T17)+V17</f>
        <v>160</v>
      </c>
      <c r="D17" s="7">
        <f>COUNTA(E17:T17)+W17</f>
        <v>9</v>
      </c>
      <c r="E17" s="10">
        <v>20</v>
      </c>
      <c r="F17" s="10"/>
      <c r="G17" s="16"/>
      <c r="H17" s="7">
        <v>10</v>
      </c>
      <c r="I17" s="7"/>
      <c r="J17" s="7"/>
      <c r="K17" s="7"/>
      <c r="L17" s="7">
        <v>11</v>
      </c>
      <c r="M17" s="7"/>
      <c r="N17" s="7">
        <v>12</v>
      </c>
      <c r="O17" s="7"/>
      <c r="P17" s="7"/>
      <c r="Q17" s="7">
        <v>12</v>
      </c>
      <c r="R17" s="7">
        <v>21</v>
      </c>
      <c r="S17" s="7">
        <v>28</v>
      </c>
      <c r="T17" s="7"/>
      <c r="U17" s="11" t="s">
        <v>132</v>
      </c>
      <c r="V17" s="32">
        <v>46</v>
      </c>
      <c r="W17" s="32">
        <v>2</v>
      </c>
      <c r="X17" s="16"/>
    </row>
    <row r="18" spans="1:24" s="12" customFormat="1" ht="46.5">
      <c r="A18" s="7">
        <v>14</v>
      </c>
      <c r="B18" s="15" t="s">
        <v>51</v>
      </c>
      <c r="C18" s="9">
        <f>SUM(E18:T18)+V18</f>
        <v>151</v>
      </c>
      <c r="D18" s="7">
        <f>COUNTA(E18:T18)+W18</f>
        <v>6</v>
      </c>
      <c r="E18" s="16"/>
      <c r="F18" s="16"/>
      <c r="G18" s="16"/>
      <c r="H18" s="7">
        <v>23</v>
      </c>
      <c r="I18" s="7"/>
      <c r="J18" s="7"/>
      <c r="K18" s="7"/>
      <c r="L18" s="7"/>
      <c r="M18" s="7">
        <v>32</v>
      </c>
      <c r="N18" s="7"/>
      <c r="O18" s="7">
        <v>22</v>
      </c>
      <c r="P18" s="7">
        <v>25</v>
      </c>
      <c r="Q18" s="7"/>
      <c r="R18" s="7">
        <v>21</v>
      </c>
      <c r="S18" s="7">
        <v>28</v>
      </c>
      <c r="T18" s="7"/>
      <c r="U18" s="11"/>
      <c r="V18" s="32"/>
      <c r="W18" s="32"/>
      <c r="X18" s="40"/>
    </row>
    <row r="19" spans="1:24" s="12" customFormat="1" ht="15">
      <c r="A19" s="7">
        <v>15</v>
      </c>
      <c r="B19" s="14" t="s">
        <v>52</v>
      </c>
      <c r="C19" s="9">
        <f>SUM(E19:T19)+V19</f>
        <v>151</v>
      </c>
      <c r="D19" s="7">
        <f>COUNTA(E19:T19)+W19</f>
        <v>6</v>
      </c>
      <c r="E19" s="16"/>
      <c r="F19" s="16"/>
      <c r="G19" s="16"/>
      <c r="H19" s="7">
        <v>23</v>
      </c>
      <c r="I19" s="7"/>
      <c r="J19" s="7"/>
      <c r="K19" s="7"/>
      <c r="L19" s="7"/>
      <c r="M19" s="7">
        <v>32</v>
      </c>
      <c r="N19" s="7"/>
      <c r="O19" s="7">
        <v>22</v>
      </c>
      <c r="P19" s="7">
        <v>25</v>
      </c>
      <c r="Q19" s="7"/>
      <c r="R19" s="7">
        <v>21</v>
      </c>
      <c r="S19" s="7">
        <v>28</v>
      </c>
      <c r="T19" s="7"/>
      <c r="U19" s="11"/>
      <c r="V19" s="32"/>
      <c r="W19" s="32"/>
      <c r="X19" s="40"/>
    </row>
    <row r="20" spans="1:24" s="12" customFormat="1" ht="15">
      <c r="A20" s="7">
        <v>16</v>
      </c>
      <c r="B20" s="8" t="s">
        <v>54</v>
      </c>
      <c r="C20" s="9">
        <f>SUM(E20:T20)+V20</f>
        <v>151</v>
      </c>
      <c r="D20" s="7">
        <f>COUNTA(E20:T20)+W20</f>
        <v>7</v>
      </c>
      <c r="E20" s="10"/>
      <c r="F20" s="10">
        <v>26</v>
      </c>
      <c r="G20" s="16"/>
      <c r="H20" s="7">
        <v>23</v>
      </c>
      <c r="I20" s="7"/>
      <c r="J20" s="7"/>
      <c r="K20" s="7">
        <v>25</v>
      </c>
      <c r="L20" s="7"/>
      <c r="M20" s="7"/>
      <c r="N20" s="7">
        <v>21</v>
      </c>
      <c r="O20" s="7">
        <v>12</v>
      </c>
      <c r="P20" s="7"/>
      <c r="Q20" s="7">
        <v>23</v>
      </c>
      <c r="R20" s="7">
        <v>21</v>
      </c>
      <c r="S20" s="7"/>
      <c r="T20" s="7"/>
      <c r="U20" s="7"/>
      <c r="V20" s="32"/>
      <c r="W20" s="32"/>
      <c r="X20" s="16"/>
    </row>
    <row r="21" spans="1:24" s="12" customFormat="1" ht="15" customHeight="1">
      <c r="A21" s="7">
        <v>17</v>
      </c>
      <c r="B21" s="14" t="s">
        <v>32</v>
      </c>
      <c r="C21" s="9">
        <f>SUM(E21:T21)+V21</f>
        <v>146</v>
      </c>
      <c r="D21" s="7">
        <f>COUNTA(E21:T21)+W21</f>
        <v>10</v>
      </c>
      <c r="E21" s="10">
        <v>20</v>
      </c>
      <c r="F21" s="16">
        <v>15</v>
      </c>
      <c r="G21" s="16"/>
      <c r="H21" s="7"/>
      <c r="I21" s="7"/>
      <c r="J21" s="7"/>
      <c r="K21" s="7"/>
      <c r="L21" s="7"/>
      <c r="M21" s="7">
        <v>10</v>
      </c>
      <c r="N21" s="7">
        <v>12</v>
      </c>
      <c r="O21" s="7">
        <v>12</v>
      </c>
      <c r="P21" s="7">
        <v>14</v>
      </c>
      <c r="Q21" s="7">
        <v>12</v>
      </c>
      <c r="R21" s="7">
        <v>21</v>
      </c>
      <c r="S21" s="7">
        <v>17</v>
      </c>
      <c r="T21" s="7"/>
      <c r="U21" s="11" t="s">
        <v>127</v>
      </c>
      <c r="V21" s="32">
        <v>13</v>
      </c>
      <c r="W21" s="32">
        <v>1</v>
      </c>
      <c r="X21" s="40"/>
    </row>
    <row r="22" spans="1:24" s="12" customFormat="1" ht="15" customHeight="1">
      <c r="A22" s="7">
        <v>18</v>
      </c>
      <c r="B22" s="14" t="s">
        <v>7</v>
      </c>
      <c r="C22" s="9">
        <f>SUM(E22:T22)+V22</f>
        <v>139</v>
      </c>
      <c r="D22" s="7">
        <f>COUNTA(E22:T22)+W22</f>
        <v>6</v>
      </c>
      <c r="E22" s="16"/>
      <c r="F22" s="16">
        <v>15</v>
      </c>
      <c r="G22" s="16">
        <v>35</v>
      </c>
      <c r="H22" s="7">
        <v>23</v>
      </c>
      <c r="I22" s="7"/>
      <c r="J22" s="7"/>
      <c r="K22" s="7">
        <v>25</v>
      </c>
      <c r="L22" s="7">
        <v>20</v>
      </c>
      <c r="M22" s="7"/>
      <c r="N22" s="7"/>
      <c r="O22" s="7"/>
      <c r="P22" s="7"/>
      <c r="Q22" s="7"/>
      <c r="R22" s="7">
        <v>21</v>
      </c>
      <c r="S22" s="7"/>
      <c r="T22" s="7"/>
      <c r="U22" s="11"/>
      <c r="V22" s="32"/>
      <c r="W22" s="32"/>
      <c r="X22" s="40"/>
    </row>
    <row r="23" spans="1:24" s="12" customFormat="1" ht="15" customHeight="1">
      <c r="A23" s="7">
        <v>19</v>
      </c>
      <c r="B23" s="61" t="s">
        <v>47</v>
      </c>
      <c r="C23" s="9">
        <f>SUM(E23:T23)+V23</f>
        <v>132</v>
      </c>
      <c r="D23" s="7">
        <f>COUNTA(E23:T23)+W23</f>
        <v>6</v>
      </c>
      <c r="E23" s="10"/>
      <c r="F23" s="16">
        <v>26</v>
      </c>
      <c r="G23" s="10"/>
      <c r="H23" s="7">
        <v>23</v>
      </c>
      <c r="I23" s="7"/>
      <c r="J23" s="7"/>
      <c r="K23" s="7">
        <v>25</v>
      </c>
      <c r="L23" s="7">
        <v>20</v>
      </c>
      <c r="M23" s="7"/>
      <c r="N23" s="7"/>
      <c r="O23" s="7"/>
      <c r="P23" s="7">
        <v>25</v>
      </c>
      <c r="Q23" s="7"/>
      <c r="R23" s="7"/>
      <c r="S23" s="7"/>
      <c r="T23" s="7"/>
      <c r="U23" s="11" t="s">
        <v>127</v>
      </c>
      <c r="V23" s="32">
        <v>13</v>
      </c>
      <c r="W23" s="32">
        <v>1</v>
      </c>
      <c r="X23" s="40"/>
    </row>
    <row r="24" spans="1:24" s="12" customFormat="1" ht="15" customHeight="1">
      <c r="A24" s="7">
        <v>20</v>
      </c>
      <c r="B24" s="14" t="s">
        <v>9</v>
      </c>
      <c r="C24" s="9">
        <f>SUM(E24:T24)+V24</f>
        <v>131</v>
      </c>
      <c r="D24" s="7">
        <f>COUNTA(E24:T24)+W24</f>
        <v>9</v>
      </c>
      <c r="E24" s="10">
        <v>20</v>
      </c>
      <c r="F24" s="16">
        <v>15</v>
      </c>
      <c r="G24" s="16"/>
      <c r="H24" s="7">
        <v>23</v>
      </c>
      <c r="I24" s="7"/>
      <c r="J24" s="7"/>
      <c r="K24" s="7">
        <v>12</v>
      </c>
      <c r="L24" s="7"/>
      <c r="M24" s="7"/>
      <c r="N24" s="7">
        <v>12</v>
      </c>
      <c r="O24" s="7"/>
      <c r="P24" s="7">
        <v>14</v>
      </c>
      <c r="Q24" s="7">
        <v>12</v>
      </c>
      <c r="R24" s="7">
        <v>10</v>
      </c>
      <c r="S24" s="7"/>
      <c r="T24" s="7"/>
      <c r="U24" s="11" t="s">
        <v>127</v>
      </c>
      <c r="V24" s="32">
        <v>13</v>
      </c>
      <c r="W24" s="32">
        <v>1</v>
      </c>
      <c r="X24" s="40"/>
    </row>
    <row r="25" spans="1:24" s="12" customFormat="1" ht="15">
      <c r="A25" s="7">
        <v>21</v>
      </c>
      <c r="B25" s="14" t="s">
        <v>48</v>
      </c>
      <c r="C25" s="9">
        <f>SUM(E25:T25)+V25</f>
        <v>124</v>
      </c>
      <c r="D25" s="7">
        <f>COUNTA(E25:T25)+W25</f>
        <v>6</v>
      </c>
      <c r="E25" s="10">
        <v>20</v>
      </c>
      <c r="F25" s="16"/>
      <c r="G25" s="16"/>
      <c r="H25" s="7">
        <v>23</v>
      </c>
      <c r="I25" s="7"/>
      <c r="J25" s="7"/>
      <c r="K25" s="7"/>
      <c r="L25" s="7"/>
      <c r="M25" s="7"/>
      <c r="N25" s="7"/>
      <c r="O25" s="7">
        <v>22</v>
      </c>
      <c r="P25" s="7">
        <v>14</v>
      </c>
      <c r="Q25" s="7"/>
      <c r="R25" s="7"/>
      <c r="S25" s="7"/>
      <c r="T25" s="7"/>
      <c r="U25" s="11" t="s">
        <v>124</v>
      </c>
      <c r="V25" s="32">
        <f>23+22</f>
        <v>45</v>
      </c>
      <c r="W25" s="32">
        <v>2</v>
      </c>
      <c r="X25" s="40"/>
    </row>
    <row r="26" spans="1:24" s="12" customFormat="1" ht="15">
      <c r="A26" s="7">
        <v>22</v>
      </c>
      <c r="B26" s="14" t="s">
        <v>28</v>
      </c>
      <c r="C26" s="9">
        <f>SUM(E26:T26)+V26</f>
        <v>94</v>
      </c>
      <c r="D26" s="7">
        <f>COUNTA(E26:T26)+W26</f>
        <v>8</v>
      </c>
      <c r="E26" s="16"/>
      <c r="F26" s="16">
        <v>15</v>
      </c>
      <c r="G26" s="16"/>
      <c r="H26" s="7">
        <v>10</v>
      </c>
      <c r="I26" s="7"/>
      <c r="J26" s="7"/>
      <c r="K26" s="7">
        <v>12</v>
      </c>
      <c r="L26" s="7">
        <v>11</v>
      </c>
      <c r="M26" s="7"/>
      <c r="N26" s="7">
        <v>12</v>
      </c>
      <c r="O26" s="7">
        <v>12</v>
      </c>
      <c r="P26" s="7"/>
      <c r="Q26" s="7">
        <v>12</v>
      </c>
      <c r="R26" s="7">
        <v>10</v>
      </c>
      <c r="S26" s="7"/>
      <c r="T26" s="7"/>
      <c r="U26" s="7"/>
      <c r="V26" s="32"/>
      <c r="W26" s="32"/>
      <c r="X26" s="40"/>
    </row>
    <row r="27" spans="1:24" s="12" customFormat="1" ht="15">
      <c r="A27" s="7">
        <v>23</v>
      </c>
      <c r="B27" s="14" t="s">
        <v>14</v>
      </c>
      <c r="C27" s="9">
        <f>SUM(E27:T27)+V27</f>
        <v>92</v>
      </c>
      <c r="D27" s="7">
        <f>COUNTA(E27:T27)+W27</f>
        <v>7</v>
      </c>
      <c r="E27" s="10">
        <v>20</v>
      </c>
      <c r="F27" s="16"/>
      <c r="G27" s="16"/>
      <c r="H27" s="7"/>
      <c r="I27" s="7"/>
      <c r="J27" s="7"/>
      <c r="K27" s="7">
        <v>12</v>
      </c>
      <c r="L27" s="7"/>
      <c r="M27" s="7"/>
      <c r="N27" s="7">
        <v>12</v>
      </c>
      <c r="O27" s="7">
        <v>12</v>
      </c>
      <c r="P27" s="7">
        <v>14</v>
      </c>
      <c r="Q27" s="7">
        <v>12</v>
      </c>
      <c r="R27" s="7">
        <v>10</v>
      </c>
      <c r="S27" s="7"/>
      <c r="T27" s="7"/>
      <c r="U27" s="7"/>
      <c r="V27" s="32"/>
      <c r="W27" s="32"/>
      <c r="X27" s="40"/>
    </row>
    <row r="28" spans="1:24" s="12" customFormat="1" ht="15">
      <c r="A28" s="7">
        <v>24</v>
      </c>
      <c r="B28" s="8" t="s">
        <v>25</v>
      </c>
      <c r="C28" s="9">
        <f>SUM(E28:T28)+V28</f>
        <v>92</v>
      </c>
      <c r="D28" s="7">
        <f>COUNTA(E28:T28)+W28</f>
        <v>6</v>
      </c>
      <c r="E28" s="10"/>
      <c r="F28" s="10"/>
      <c r="G28" s="16"/>
      <c r="H28" s="7">
        <v>10</v>
      </c>
      <c r="I28" s="7"/>
      <c r="J28" s="7"/>
      <c r="K28" s="7">
        <v>12</v>
      </c>
      <c r="L28" s="7"/>
      <c r="M28" s="7"/>
      <c r="N28" s="7">
        <v>12</v>
      </c>
      <c r="O28" s="7">
        <v>12</v>
      </c>
      <c r="P28" s="7"/>
      <c r="Q28" s="7">
        <v>23</v>
      </c>
      <c r="R28" s="7"/>
      <c r="S28" s="7"/>
      <c r="T28" s="7"/>
      <c r="U28" s="11" t="s">
        <v>86</v>
      </c>
      <c r="V28" s="32">
        <v>23</v>
      </c>
      <c r="W28" s="32">
        <v>1</v>
      </c>
      <c r="X28" s="16"/>
    </row>
    <row r="29" spans="1:24" s="12" customFormat="1" ht="15">
      <c r="A29" s="7">
        <v>25</v>
      </c>
      <c r="B29" s="8" t="s">
        <v>2</v>
      </c>
      <c r="C29" s="9">
        <f>SUM(E29:T29)+V29</f>
        <v>83</v>
      </c>
      <c r="D29" s="7">
        <f>COUNTA(E29:T29)+W29</f>
        <v>6</v>
      </c>
      <c r="E29" s="10">
        <v>20</v>
      </c>
      <c r="F29" s="10">
        <v>15</v>
      </c>
      <c r="G29" s="10"/>
      <c r="H29" s="7">
        <v>10</v>
      </c>
      <c r="I29" s="7"/>
      <c r="J29" s="7"/>
      <c r="K29" s="7">
        <v>12</v>
      </c>
      <c r="L29" s="7"/>
      <c r="M29" s="7"/>
      <c r="N29" s="7"/>
      <c r="O29" s="7"/>
      <c r="P29" s="7">
        <v>14</v>
      </c>
      <c r="Q29" s="7">
        <v>12</v>
      </c>
      <c r="R29" s="7"/>
      <c r="S29" s="7"/>
      <c r="T29" s="7"/>
      <c r="U29" s="11"/>
      <c r="V29" s="32"/>
      <c r="W29" s="32"/>
      <c r="X29" s="16"/>
    </row>
    <row r="30" spans="1:24" s="12" customFormat="1" ht="15">
      <c r="A30" s="7">
        <v>26</v>
      </c>
      <c r="B30" s="14" t="s">
        <v>42</v>
      </c>
      <c r="C30" s="9">
        <f>SUM(E30:T30)+V30</f>
        <v>71</v>
      </c>
      <c r="D30" s="7">
        <f>COUNTA(E30:T30)+W30</f>
        <v>6</v>
      </c>
      <c r="E30" s="16"/>
      <c r="F30" s="16">
        <v>15</v>
      </c>
      <c r="G30" s="16"/>
      <c r="H30" s="7">
        <v>10</v>
      </c>
      <c r="I30" s="7"/>
      <c r="J30" s="7"/>
      <c r="K30" s="7"/>
      <c r="L30" s="7"/>
      <c r="M30" s="7"/>
      <c r="N30" s="7">
        <v>12</v>
      </c>
      <c r="O30" s="7">
        <v>12</v>
      </c>
      <c r="P30" s="7"/>
      <c r="Q30" s="7">
        <v>12</v>
      </c>
      <c r="R30" s="7">
        <v>10</v>
      </c>
      <c r="S30" s="7"/>
      <c r="T30" s="7"/>
      <c r="U30" s="11"/>
      <c r="V30" s="32"/>
      <c r="W30" s="32"/>
      <c r="X30" s="40"/>
    </row>
    <row r="31" spans="1:24" s="12" customFormat="1" ht="30.75" customHeight="1">
      <c r="A31" s="7">
        <v>27</v>
      </c>
      <c r="B31" s="14" t="s">
        <v>74</v>
      </c>
      <c r="C31" s="9">
        <f>SUM(E31:T31)+V31</f>
        <v>70</v>
      </c>
      <c r="D31" s="7">
        <f>COUNTA(E31:T31)+W31</f>
        <v>3</v>
      </c>
      <c r="E31" s="16"/>
      <c r="F31" s="16">
        <v>15</v>
      </c>
      <c r="G31" s="16"/>
      <c r="H31" s="7">
        <v>23</v>
      </c>
      <c r="I31" s="7"/>
      <c r="J31" s="7"/>
      <c r="K31" s="7"/>
      <c r="L31" s="7"/>
      <c r="M31" s="7">
        <v>32</v>
      </c>
      <c r="N31" s="7"/>
      <c r="O31" s="7"/>
      <c r="P31" s="7"/>
      <c r="Q31" s="7"/>
      <c r="R31" s="7"/>
      <c r="S31" s="7"/>
      <c r="T31" s="7"/>
      <c r="U31" s="11"/>
      <c r="V31" s="32"/>
      <c r="W31" s="32"/>
      <c r="X31" s="40"/>
    </row>
    <row r="32" spans="1:24" s="12" customFormat="1" ht="15">
      <c r="A32" s="7">
        <v>28</v>
      </c>
      <c r="B32" s="14" t="s">
        <v>10</v>
      </c>
      <c r="C32" s="9">
        <f>SUM(E32:T32)+V32</f>
        <v>66</v>
      </c>
      <c r="D32" s="7">
        <f>COUNTA(E32:T32)+W32</f>
        <v>3</v>
      </c>
      <c r="E32" s="16"/>
      <c r="F32" s="16">
        <v>15</v>
      </c>
      <c r="G32" s="16"/>
      <c r="H32" s="7"/>
      <c r="I32" s="7"/>
      <c r="J32" s="7"/>
      <c r="K32" s="7"/>
      <c r="L32" s="7"/>
      <c r="M32" s="7"/>
      <c r="N32" s="7"/>
      <c r="O32" s="7"/>
      <c r="P32" s="7"/>
      <c r="Q32" s="7">
        <v>23</v>
      </c>
      <c r="R32" s="7"/>
      <c r="S32" s="7">
        <v>28</v>
      </c>
      <c r="T32" s="7"/>
      <c r="U32" s="11"/>
      <c r="V32" s="32"/>
      <c r="W32" s="32"/>
      <c r="X32" s="40"/>
    </row>
    <row r="33" spans="1:24" s="12" customFormat="1" ht="15">
      <c r="A33" s="7">
        <v>29</v>
      </c>
      <c r="B33" s="8" t="s">
        <v>45</v>
      </c>
      <c r="C33" s="9">
        <f>SUM(E33:T33)+V33</f>
        <v>61</v>
      </c>
      <c r="D33" s="7">
        <f>COUNTA(E33:T33)+W33</f>
        <v>5</v>
      </c>
      <c r="E33" s="10"/>
      <c r="F33" s="10">
        <v>15</v>
      </c>
      <c r="G33" s="16"/>
      <c r="H33" s="7">
        <v>10</v>
      </c>
      <c r="I33" s="7"/>
      <c r="J33" s="7"/>
      <c r="K33" s="7">
        <v>12</v>
      </c>
      <c r="L33" s="7"/>
      <c r="M33" s="7"/>
      <c r="N33" s="7">
        <v>12</v>
      </c>
      <c r="O33" s="7">
        <v>12</v>
      </c>
      <c r="P33" s="7"/>
      <c r="Q33" s="7"/>
      <c r="R33" s="7"/>
      <c r="S33" s="7"/>
      <c r="T33" s="7"/>
      <c r="U33" s="7"/>
      <c r="V33" s="32"/>
      <c r="W33" s="32"/>
      <c r="X33" s="16"/>
    </row>
    <row r="34" spans="1:24" s="12" customFormat="1" ht="15">
      <c r="A34" s="7">
        <v>30</v>
      </c>
      <c r="B34" s="14" t="s">
        <v>98</v>
      </c>
      <c r="C34" s="9">
        <f>SUM(E34:T34)+V34</f>
        <v>56</v>
      </c>
      <c r="D34" s="7">
        <f>COUNTA(E34:T34)+W34</f>
        <v>5</v>
      </c>
      <c r="E34" s="16"/>
      <c r="F34" s="16"/>
      <c r="G34" s="16"/>
      <c r="H34" s="7">
        <v>10</v>
      </c>
      <c r="I34" s="7"/>
      <c r="J34" s="7"/>
      <c r="K34" s="7"/>
      <c r="L34" s="7">
        <v>11</v>
      </c>
      <c r="M34" s="7"/>
      <c r="N34" s="7"/>
      <c r="O34" s="7">
        <v>12</v>
      </c>
      <c r="P34" s="7"/>
      <c r="Q34" s="7"/>
      <c r="R34" s="7">
        <v>10</v>
      </c>
      <c r="S34" s="7"/>
      <c r="T34" s="7"/>
      <c r="U34" s="11" t="s">
        <v>127</v>
      </c>
      <c r="V34" s="32">
        <v>13</v>
      </c>
      <c r="W34" s="32">
        <v>1</v>
      </c>
      <c r="X34" s="40"/>
    </row>
    <row r="35" spans="1:24" s="12" customFormat="1" ht="15">
      <c r="A35" s="7">
        <v>31</v>
      </c>
      <c r="B35" s="14" t="s">
        <v>119</v>
      </c>
      <c r="C35" s="9">
        <f>SUM(E35:T35)+V35</f>
        <v>55</v>
      </c>
      <c r="D35" s="7">
        <f>COUNTA(E35:T35)+W35</f>
        <v>4</v>
      </c>
      <c r="E35" s="16"/>
      <c r="F35" s="16"/>
      <c r="G35" s="16"/>
      <c r="H35" s="7"/>
      <c r="I35" s="7"/>
      <c r="J35" s="7"/>
      <c r="K35" s="7"/>
      <c r="L35" s="7"/>
      <c r="M35" s="7"/>
      <c r="N35" s="7"/>
      <c r="O35" s="7">
        <v>12</v>
      </c>
      <c r="P35" s="7">
        <v>14</v>
      </c>
      <c r="Q35" s="7">
        <v>12</v>
      </c>
      <c r="R35" s="7"/>
      <c r="S35" s="7">
        <v>17</v>
      </c>
      <c r="T35" s="7"/>
      <c r="U35" s="11"/>
      <c r="V35" s="32"/>
      <c r="W35" s="32"/>
      <c r="X35" s="40"/>
    </row>
    <row r="36" spans="1:24" s="12" customFormat="1" ht="15" customHeight="1">
      <c r="A36" s="7">
        <v>32</v>
      </c>
      <c r="B36" s="15" t="s">
        <v>79</v>
      </c>
      <c r="C36" s="9">
        <f>SUM(E36:T36)+V36</f>
        <v>47</v>
      </c>
      <c r="D36" s="7">
        <f>COUNTA(E36:T36)+W36</f>
        <v>4</v>
      </c>
      <c r="E36" s="10"/>
      <c r="F36" s="16">
        <v>15</v>
      </c>
      <c r="G36" s="10"/>
      <c r="H36" s="7">
        <v>10</v>
      </c>
      <c r="I36" s="7"/>
      <c r="J36" s="7"/>
      <c r="K36" s="7">
        <v>12</v>
      </c>
      <c r="L36" s="7"/>
      <c r="M36" s="7">
        <v>10</v>
      </c>
      <c r="N36" s="7"/>
      <c r="O36" s="7"/>
      <c r="P36" s="7"/>
      <c r="Q36" s="7"/>
      <c r="R36" s="7"/>
      <c r="S36" s="7"/>
      <c r="T36" s="7"/>
      <c r="U36" s="11"/>
      <c r="V36" s="32"/>
      <c r="W36" s="32"/>
      <c r="X36" s="40"/>
    </row>
    <row r="37" spans="1:24" s="12" customFormat="1" ht="15">
      <c r="A37" s="7">
        <v>33</v>
      </c>
      <c r="B37" s="14" t="s">
        <v>104</v>
      </c>
      <c r="C37" s="9">
        <f>SUM(E37:T37)+V37</f>
        <v>45</v>
      </c>
      <c r="D37" s="7">
        <f>COUNTA(E37:T37)+W37</f>
        <v>4</v>
      </c>
      <c r="E37" s="16"/>
      <c r="F37" s="16"/>
      <c r="G37" s="16"/>
      <c r="H37" s="7"/>
      <c r="I37" s="7"/>
      <c r="J37" s="7"/>
      <c r="K37" s="7">
        <v>12</v>
      </c>
      <c r="L37" s="7">
        <v>11</v>
      </c>
      <c r="M37" s="7"/>
      <c r="N37" s="7"/>
      <c r="O37" s="7"/>
      <c r="P37" s="7"/>
      <c r="Q37" s="7">
        <v>12</v>
      </c>
      <c r="R37" s="7">
        <v>10</v>
      </c>
      <c r="S37" s="7"/>
      <c r="T37" s="7"/>
      <c r="U37" s="11"/>
      <c r="V37" s="32"/>
      <c r="W37" s="32"/>
      <c r="X37" s="40"/>
    </row>
    <row r="38" spans="1:24" s="12" customFormat="1" ht="15" customHeight="1">
      <c r="A38" s="7">
        <v>34</v>
      </c>
      <c r="B38" s="15" t="s">
        <v>37</v>
      </c>
      <c r="C38" s="9">
        <f>SUM(E38:T38)+V38</f>
        <v>45</v>
      </c>
      <c r="D38" s="7">
        <f>COUNTA(E38:T38)+W38</f>
        <v>3</v>
      </c>
      <c r="E38" s="10">
        <v>20</v>
      </c>
      <c r="F38" s="16">
        <v>15</v>
      </c>
      <c r="G38" s="16"/>
      <c r="H38" s="7">
        <v>10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2"/>
      <c r="W38" s="32"/>
      <c r="X38" s="40"/>
    </row>
    <row r="39" spans="1:24" s="12" customFormat="1" ht="15">
      <c r="A39" s="7">
        <v>35</v>
      </c>
      <c r="B39" s="14" t="s">
        <v>26</v>
      </c>
      <c r="C39" s="9">
        <f>SUM(E39:T39)+V39</f>
        <v>45</v>
      </c>
      <c r="D39" s="7">
        <f>COUNTA(E39:T39)+W39</f>
        <v>3</v>
      </c>
      <c r="E39" s="16"/>
      <c r="F39" s="16"/>
      <c r="G39" s="16"/>
      <c r="H39" s="7"/>
      <c r="I39" s="7"/>
      <c r="J39" s="7"/>
      <c r="K39" s="7"/>
      <c r="L39" s="7"/>
      <c r="M39" s="7"/>
      <c r="N39" s="7"/>
      <c r="O39" s="7">
        <v>12</v>
      </c>
      <c r="P39" s="7"/>
      <c r="Q39" s="7">
        <v>12</v>
      </c>
      <c r="R39" s="7">
        <v>21</v>
      </c>
      <c r="S39" s="7"/>
      <c r="T39" s="7"/>
      <c r="U39" s="11"/>
      <c r="V39" s="32"/>
      <c r="W39" s="32"/>
      <c r="X39" s="40"/>
    </row>
    <row r="40" spans="1:24" s="12" customFormat="1" ht="15">
      <c r="A40" s="7">
        <v>36</v>
      </c>
      <c r="B40" s="14" t="s">
        <v>20</v>
      </c>
      <c r="C40" s="9">
        <f>SUM(E40:T40)+V40</f>
        <v>44</v>
      </c>
      <c r="D40" s="7">
        <f>COUNTA(E40:T40)+W40</f>
        <v>2</v>
      </c>
      <c r="E40" s="16"/>
      <c r="F40" s="16"/>
      <c r="G40" s="16"/>
      <c r="H40" s="7">
        <v>23</v>
      </c>
      <c r="I40" s="7"/>
      <c r="J40" s="7"/>
      <c r="K40" s="7"/>
      <c r="L40" s="7"/>
      <c r="M40" s="7"/>
      <c r="N40" s="7">
        <v>21</v>
      </c>
      <c r="O40" s="7"/>
      <c r="P40" s="7"/>
      <c r="Q40" s="7"/>
      <c r="R40" s="7"/>
      <c r="S40" s="7"/>
      <c r="T40" s="7"/>
      <c r="U40" s="11"/>
      <c r="V40" s="32"/>
      <c r="W40" s="32"/>
      <c r="X40" s="40"/>
    </row>
    <row r="41" spans="1:24" s="12" customFormat="1" ht="15" customHeight="1">
      <c r="A41" s="7">
        <v>37</v>
      </c>
      <c r="B41" s="15" t="s">
        <v>90</v>
      </c>
      <c r="C41" s="9">
        <f>SUM(E41:T41)+V41</f>
        <v>43</v>
      </c>
      <c r="D41" s="7">
        <f>COUNTA(E41:T41)+W41</f>
        <v>2</v>
      </c>
      <c r="E41" s="16"/>
      <c r="F41" s="16"/>
      <c r="G41" s="16"/>
      <c r="H41" s="7"/>
      <c r="I41" s="7"/>
      <c r="J41" s="7"/>
      <c r="K41" s="7"/>
      <c r="L41" s="7"/>
      <c r="M41" s="7"/>
      <c r="N41" s="7"/>
      <c r="O41" s="7"/>
      <c r="P41" s="7"/>
      <c r="Q41" s="7">
        <v>23</v>
      </c>
      <c r="R41" s="7"/>
      <c r="S41" s="7"/>
      <c r="T41" s="7"/>
      <c r="U41" s="11" t="s">
        <v>89</v>
      </c>
      <c r="V41" s="32">
        <v>20</v>
      </c>
      <c r="W41" s="32">
        <v>1</v>
      </c>
      <c r="X41" s="40"/>
    </row>
    <row r="42" spans="1:24" s="12" customFormat="1" ht="15" customHeight="1">
      <c r="A42" s="7">
        <v>38</v>
      </c>
      <c r="B42" s="14" t="s">
        <v>23</v>
      </c>
      <c r="C42" s="9">
        <f>SUM(E42:T42)+V42</f>
        <v>40</v>
      </c>
      <c r="D42" s="7">
        <f>COUNTA(E42:T42)+W42</f>
        <v>2</v>
      </c>
      <c r="E42" s="16"/>
      <c r="F42" s="16">
        <v>15</v>
      </c>
      <c r="G42" s="16"/>
      <c r="H42" s="7"/>
      <c r="I42" s="7"/>
      <c r="J42" s="7"/>
      <c r="K42" s="7">
        <v>25</v>
      </c>
      <c r="L42" s="7"/>
      <c r="M42" s="7"/>
      <c r="N42" s="7"/>
      <c r="O42" s="7"/>
      <c r="P42" s="7"/>
      <c r="Q42" s="7"/>
      <c r="R42" s="7"/>
      <c r="S42" s="7"/>
      <c r="T42" s="7"/>
      <c r="U42" s="11"/>
      <c r="V42" s="32"/>
      <c r="W42" s="32"/>
      <c r="X42" s="40"/>
    </row>
    <row r="43" spans="1:24" s="12" customFormat="1" ht="15" customHeight="1">
      <c r="A43" s="7">
        <v>39</v>
      </c>
      <c r="B43" s="15" t="s">
        <v>77</v>
      </c>
      <c r="C43" s="9">
        <f>SUM(E43:T43)+V43</f>
        <v>37</v>
      </c>
      <c r="D43" s="7">
        <f>COUNTA(E43:T43)+W43</f>
        <v>3</v>
      </c>
      <c r="E43" s="16"/>
      <c r="F43" s="16">
        <v>15</v>
      </c>
      <c r="G43" s="16"/>
      <c r="H43" s="7">
        <v>10</v>
      </c>
      <c r="I43" s="7"/>
      <c r="J43" s="7"/>
      <c r="K43" s="7"/>
      <c r="L43" s="7"/>
      <c r="M43" s="7"/>
      <c r="N43" s="7">
        <v>12</v>
      </c>
      <c r="O43" s="7"/>
      <c r="P43" s="7"/>
      <c r="Q43" s="7"/>
      <c r="R43" s="7"/>
      <c r="S43" s="7"/>
      <c r="T43" s="7"/>
      <c r="U43" s="7"/>
      <c r="V43" s="32"/>
      <c r="W43" s="32"/>
      <c r="X43" s="40"/>
    </row>
    <row r="44" spans="1:24" s="12" customFormat="1" ht="15">
      <c r="A44" s="7">
        <v>40</v>
      </c>
      <c r="B44" s="15" t="s">
        <v>99</v>
      </c>
      <c r="C44" s="9">
        <f>SUM(E44:T44)+V44</f>
        <v>37</v>
      </c>
      <c r="D44" s="7">
        <f>COUNTA(E44:T44)+W44</f>
        <v>2</v>
      </c>
      <c r="E44" s="16"/>
      <c r="F44" s="16"/>
      <c r="G44" s="16"/>
      <c r="H44" s="7">
        <v>23</v>
      </c>
      <c r="I44" s="7"/>
      <c r="J44" s="7"/>
      <c r="K44" s="7"/>
      <c r="L44" s="7"/>
      <c r="M44" s="7"/>
      <c r="N44" s="7"/>
      <c r="O44" s="7"/>
      <c r="P44" s="7">
        <v>14</v>
      </c>
      <c r="Q44" s="7"/>
      <c r="R44" s="7"/>
      <c r="S44" s="7"/>
      <c r="T44" s="7"/>
      <c r="U44" s="11"/>
      <c r="V44" s="32"/>
      <c r="W44" s="32"/>
      <c r="X44" s="40"/>
    </row>
    <row r="45" spans="1:24" s="12" customFormat="1" ht="15" customHeight="1">
      <c r="A45" s="7">
        <v>41</v>
      </c>
      <c r="B45" s="8" t="s">
        <v>29</v>
      </c>
      <c r="C45" s="9">
        <f>SUM(E45:T45)+V45</f>
        <v>35</v>
      </c>
      <c r="D45" s="7">
        <f>COUNTA(E45:T45)+W45</f>
        <v>2</v>
      </c>
      <c r="E45" s="10"/>
      <c r="F45" s="10"/>
      <c r="G45" s="16"/>
      <c r="H45" s="7"/>
      <c r="I45" s="7"/>
      <c r="J45" s="7"/>
      <c r="K45" s="7">
        <v>12</v>
      </c>
      <c r="L45" s="7"/>
      <c r="M45" s="7"/>
      <c r="N45" s="7"/>
      <c r="O45" s="7"/>
      <c r="P45" s="7"/>
      <c r="Q45" s="7"/>
      <c r="R45" s="7"/>
      <c r="S45" s="7"/>
      <c r="T45" s="7"/>
      <c r="U45" s="11" t="s">
        <v>86</v>
      </c>
      <c r="V45" s="32">
        <v>23</v>
      </c>
      <c r="W45" s="32">
        <v>1</v>
      </c>
      <c r="X45" s="16"/>
    </row>
    <row r="46" spans="1:24" s="12" customFormat="1" ht="15">
      <c r="A46" s="7">
        <v>42</v>
      </c>
      <c r="B46" s="8" t="s">
        <v>49</v>
      </c>
      <c r="C46" s="9">
        <f>SUM(E46:T46)+V46</f>
        <v>35</v>
      </c>
      <c r="D46" s="7">
        <f>COUNTA(E46:T46)+W46</f>
        <v>2</v>
      </c>
      <c r="E46" s="10"/>
      <c r="F46" s="10"/>
      <c r="G46" s="16"/>
      <c r="H46" s="7">
        <v>23</v>
      </c>
      <c r="I46" s="7"/>
      <c r="J46" s="7"/>
      <c r="K46" s="7">
        <v>12</v>
      </c>
      <c r="L46" s="7"/>
      <c r="M46" s="7"/>
      <c r="N46" s="7"/>
      <c r="O46" s="7"/>
      <c r="P46" s="7"/>
      <c r="Q46" s="7"/>
      <c r="R46" s="7"/>
      <c r="S46" s="7"/>
      <c r="T46" s="7"/>
      <c r="U46" s="11"/>
      <c r="V46" s="32"/>
      <c r="W46" s="32"/>
      <c r="X46" s="16"/>
    </row>
    <row r="47" spans="1:24" s="12" customFormat="1" ht="15" customHeight="1">
      <c r="A47" s="7">
        <v>43</v>
      </c>
      <c r="B47" s="15" t="s">
        <v>50</v>
      </c>
      <c r="C47" s="9">
        <f>SUM(E47:T47)+V47</f>
        <v>35</v>
      </c>
      <c r="D47" s="7">
        <f>COUNTA(E47:T47)+W47</f>
        <v>2</v>
      </c>
      <c r="E47" s="10">
        <v>20</v>
      </c>
      <c r="F47" s="16">
        <v>15</v>
      </c>
      <c r="G47" s="1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1"/>
      <c r="V47" s="32"/>
      <c r="W47" s="32"/>
      <c r="X47" s="40"/>
    </row>
    <row r="48" spans="1:24" s="12" customFormat="1" ht="15" customHeight="1">
      <c r="A48" s="7">
        <v>44</v>
      </c>
      <c r="B48" s="15" t="s">
        <v>111</v>
      </c>
      <c r="C48" s="9">
        <f>SUM(E48:T48)+V48</f>
        <v>33</v>
      </c>
      <c r="D48" s="7">
        <f>COUNTA(E48:T48)+W48</f>
        <v>3</v>
      </c>
      <c r="E48" s="10"/>
      <c r="F48" s="16"/>
      <c r="G48" s="10"/>
      <c r="H48" s="7"/>
      <c r="I48" s="7"/>
      <c r="J48" s="7"/>
      <c r="K48" s="7"/>
      <c r="L48" s="7">
        <v>11</v>
      </c>
      <c r="M48" s="7"/>
      <c r="N48" s="7"/>
      <c r="O48" s="7"/>
      <c r="P48" s="7"/>
      <c r="Q48" s="7">
        <v>12</v>
      </c>
      <c r="R48" s="7">
        <v>10</v>
      </c>
      <c r="S48" s="7"/>
      <c r="T48" s="7"/>
      <c r="U48" s="11"/>
      <c r="V48" s="32"/>
      <c r="W48" s="32"/>
      <c r="X48" s="40"/>
    </row>
    <row r="49" spans="1:24" s="12" customFormat="1" ht="15">
      <c r="A49" s="7">
        <v>45</v>
      </c>
      <c r="B49" s="15" t="s">
        <v>84</v>
      </c>
      <c r="C49" s="9">
        <f>SUM(E49:T49)+V49</f>
        <v>27</v>
      </c>
      <c r="D49" s="7">
        <f>COUNTA(E49:T49)+W49</f>
        <v>2</v>
      </c>
      <c r="E49" s="16"/>
      <c r="F49" s="16">
        <v>15</v>
      </c>
      <c r="G49" s="16"/>
      <c r="H49" s="7"/>
      <c r="I49" s="7"/>
      <c r="J49" s="7"/>
      <c r="K49" s="7"/>
      <c r="L49" s="7"/>
      <c r="M49" s="7"/>
      <c r="N49" s="7">
        <v>12</v>
      </c>
      <c r="O49" s="7"/>
      <c r="P49" s="7"/>
      <c r="Q49" s="7"/>
      <c r="R49" s="7"/>
      <c r="S49" s="7"/>
      <c r="T49" s="7"/>
      <c r="U49" s="7"/>
      <c r="V49" s="32"/>
      <c r="W49" s="32"/>
      <c r="X49" s="40"/>
    </row>
    <row r="50" spans="1:24" s="12" customFormat="1" ht="15" customHeight="1">
      <c r="A50" s="7">
        <v>46</v>
      </c>
      <c r="B50" s="47" t="s">
        <v>39</v>
      </c>
      <c r="C50" s="9">
        <f>SUM(E50:T50)+V50</f>
        <v>26</v>
      </c>
      <c r="D50" s="7">
        <f>COUNTA(E50:T50)+W50</f>
        <v>1</v>
      </c>
      <c r="E50" s="10"/>
      <c r="F50" s="16">
        <v>26</v>
      </c>
      <c r="G50" s="1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/>
      <c r="V50" s="32"/>
      <c r="W50" s="32"/>
      <c r="X50" s="40"/>
    </row>
    <row r="51" spans="1:24" s="12" customFormat="1" ht="15">
      <c r="A51" s="7">
        <v>47</v>
      </c>
      <c r="B51" s="14" t="s">
        <v>75</v>
      </c>
      <c r="C51" s="9">
        <f>SUM(E51:T51)+V51</f>
        <v>25</v>
      </c>
      <c r="D51" s="7">
        <f>COUNTA(E51:T51)+W51</f>
        <v>2</v>
      </c>
      <c r="E51" s="16"/>
      <c r="F51" s="16">
        <v>15</v>
      </c>
      <c r="G51" s="16"/>
      <c r="H51" s="7">
        <v>10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32"/>
      <c r="W51" s="32"/>
      <c r="X51" s="40"/>
    </row>
    <row r="52" spans="1:24" s="12" customFormat="1" ht="15" customHeight="1">
      <c r="A52" s="7">
        <v>48</v>
      </c>
      <c r="B52" s="15" t="s">
        <v>76</v>
      </c>
      <c r="C52" s="9">
        <f>SUM(E52:T52)+V52</f>
        <v>25</v>
      </c>
      <c r="D52" s="7">
        <f>COUNTA(E52:T52)+W52</f>
        <v>2</v>
      </c>
      <c r="E52" s="16"/>
      <c r="F52" s="16">
        <v>15</v>
      </c>
      <c r="G52" s="16"/>
      <c r="H52" s="7">
        <v>10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32"/>
      <c r="W52" s="32"/>
      <c r="X52" s="40"/>
    </row>
    <row r="53" spans="1:24" s="12" customFormat="1" ht="15" customHeight="1">
      <c r="A53" s="7">
        <v>49</v>
      </c>
      <c r="B53" s="8" t="s">
        <v>116</v>
      </c>
      <c r="C53" s="9">
        <f>SUM(E53:T53)+V53</f>
        <v>24</v>
      </c>
      <c r="D53" s="7">
        <f>COUNTA(E53:T53)+W53</f>
        <v>2</v>
      </c>
      <c r="E53" s="10"/>
      <c r="F53" s="10"/>
      <c r="G53" s="10"/>
      <c r="H53" s="7"/>
      <c r="I53" s="7"/>
      <c r="J53" s="7"/>
      <c r="K53" s="7"/>
      <c r="L53" s="7"/>
      <c r="M53" s="7"/>
      <c r="N53" s="7">
        <v>12</v>
      </c>
      <c r="O53" s="7">
        <v>12</v>
      </c>
      <c r="P53" s="7"/>
      <c r="Q53" s="7"/>
      <c r="R53" s="7"/>
      <c r="S53" s="7"/>
      <c r="T53" s="7"/>
      <c r="U53" s="11"/>
      <c r="V53" s="32"/>
      <c r="W53" s="32"/>
      <c r="X53" s="16"/>
    </row>
    <row r="54" spans="1:24" s="12" customFormat="1" ht="15" customHeight="1">
      <c r="A54" s="7">
        <v>50</v>
      </c>
      <c r="B54" s="14" t="s">
        <v>118</v>
      </c>
      <c r="C54" s="9">
        <f>SUM(E54:T54)+V54</f>
        <v>24</v>
      </c>
      <c r="D54" s="7">
        <f>COUNTA(E54:T54)+W54</f>
        <v>2</v>
      </c>
      <c r="E54" s="16"/>
      <c r="F54" s="16"/>
      <c r="G54" s="16"/>
      <c r="H54" s="7"/>
      <c r="I54" s="7"/>
      <c r="J54" s="7"/>
      <c r="K54" s="7"/>
      <c r="L54" s="7"/>
      <c r="M54" s="7"/>
      <c r="N54" s="7"/>
      <c r="O54" s="7">
        <v>12</v>
      </c>
      <c r="P54" s="7"/>
      <c r="Q54" s="7">
        <v>12</v>
      </c>
      <c r="R54" s="7"/>
      <c r="S54" s="7"/>
      <c r="T54" s="7"/>
      <c r="U54" s="11"/>
      <c r="V54" s="32"/>
      <c r="W54" s="32"/>
      <c r="X54" s="40"/>
    </row>
    <row r="55" spans="1:24" s="12" customFormat="1" ht="15" customHeight="1">
      <c r="A55" s="7">
        <v>51</v>
      </c>
      <c r="B55" s="14" t="s">
        <v>95</v>
      </c>
      <c r="C55" s="9">
        <f>SUM(E55:T55)+V55</f>
        <v>23</v>
      </c>
      <c r="D55" s="7">
        <f>COUNTA(E55:T55)+W55</f>
        <v>1</v>
      </c>
      <c r="E55" s="16"/>
      <c r="F55" s="16"/>
      <c r="G55" s="16"/>
      <c r="H55" s="7">
        <v>23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32"/>
      <c r="W55" s="32"/>
      <c r="X55" s="40"/>
    </row>
    <row r="56" spans="1:24" s="12" customFormat="1" ht="15" customHeight="1">
      <c r="A56" s="7">
        <v>52</v>
      </c>
      <c r="B56" s="14" t="s">
        <v>41</v>
      </c>
      <c r="C56" s="9">
        <f>SUM(E56:T56)+V56</f>
        <v>22</v>
      </c>
      <c r="D56" s="7">
        <f>COUNTA(E56:T56)+W56</f>
        <v>2</v>
      </c>
      <c r="E56" s="10"/>
      <c r="F56" s="16"/>
      <c r="G56" s="10"/>
      <c r="H56" s="7">
        <v>10</v>
      </c>
      <c r="I56" s="7"/>
      <c r="J56" s="7"/>
      <c r="K56" s="7"/>
      <c r="L56" s="7"/>
      <c r="M56" s="7"/>
      <c r="N56" s="7"/>
      <c r="O56" s="7"/>
      <c r="P56" s="7"/>
      <c r="Q56" s="7">
        <v>12</v>
      </c>
      <c r="R56" s="7"/>
      <c r="S56" s="7"/>
      <c r="T56" s="7"/>
      <c r="U56" s="11"/>
      <c r="V56" s="32"/>
      <c r="W56" s="32"/>
      <c r="X56" s="40"/>
    </row>
    <row r="57" spans="1:24" s="12" customFormat="1" ht="15" customHeight="1">
      <c r="A57" s="7">
        <v>53</v>
      </c>
      <c r="B57" s="47" t="s">
        <v>31</v>
      </c>
      <c r="C57" s="9">
        <f>SUM(E57:T57)+V57</f>
        <v>22</v>
      </c>
      <c r="D57" s="7">
        <f>COUNTA(E57:T57)+W57</f>
        <v>2</v>
      </c>
      <c r="E57" s="10"/>
      <c r="F57" s="16"/>
      <c r="G57" s="10"/>
      <c r="H57" s="7">
        <v>10</v>
      </c>
      <c r="I57" s="7"/>
      <c r="J57" s="7"/>
      <c r="K57" s="7"/>
      <c r="L57" s="7"/>
      <c r="M57" s="7"/>
      <c r="N57" s="7"/>
      <c r="O57" s="7"/>
      <c r="P57" s="7"/>
      <c r="Q57" s="7">
        <v>12</v>
      </c>
      <c r="R57" s="7"/>
      <c r="S57" s="7"/>
      <c r="T57" s="7"/>
      <c r="U57" s="11"/>
      <c r="V57" s="32"/>
      <c r="W57" s="32"/>
      <c r="X57" s="40"/>
    </row>
    <row r="58" spans="1:24" s="12" customFormat="1" ht="15" customHeight="1">
      <c r="A58" s="7">
        <v>54</v>
      </c>
      <c r="B58" s="47" t="s">
        <v>46</v>
      </c>
      <c r="C58" s="9">
        <f>SUM(E58:T58)+V58</f>
        <v>22</v>
      </c>
      <c r="D58" s="7">
        <f>COUNTA(E58:T58)+W58</f>
        <v>2</v>
      </c>
      <c r="E58" s="10"/>
      <c r="F58" s="16"/>
      <c r="G58" s="10"/>
      <c r="H58" s="7">
        <v>10</v>
      </c>
      <c r="I58" s="7"/>
      <c r="J58" s="7"/>
      <c r="K58" s="7"/>
      <c r="L58" s="7"/>
      <c r="M58" s="7"/>
      <c r="N58" s="7"/>
      <c r="O58" s="7"/>
      <c r="P58" s="7"/>
      <c r="Q58" s="7">
        <v>12</v>
      </c>
      <c r="R58" s="7"/>
      <c r="S58" s="7"/>
      <c r="T58" s="7"/>
      <c r="U58" s="11"/>
      <c r="V58" s="32"/>
      <c r="W58" s="32"/>
      <c r="X58" s="40"/>
    </row>
    <row r="59" spans="1:24" s="12" customFormat="1" ht="15" customHeight="1">
      <c r="A59" s="7">
        <v>55</v>
      </c>
      <c r="B59" s="14" t="s">
        <v>117</v>
      </c>
      <c r="C59" s="9">
        <f>SUM(E59:T59)+V59</f>
        <v>22</v>
      </c>
      <c r="D59" s="7">
        <f>COUNTA(E59:T59)+W59</f>
        <v>2</v>
      </c>
      <c r="E59" s="16"/>
      <c r="F59" s="16"/>
      <c r="G59" s="16"/>
      <c r="H59" s="7"/>
      <c r="I59" s="7"/>
      <c r="J59" s="7"/>
      <c r="K59" s="7"/>
      <c r="L59" s="7"/>
      <c r="M59" s="7"/>
      <c r="N59" s="7"/>
      <c r="O59" s="7">
        <v>12</v>
      </c>
      <c r="P59" s="7"/>
      <c r="Q59" s="7"/>
      <c r="R59" s="7">
        <v>10</v>
      </c>
      <c r="S59" s="7"/>
      <c r="T59" s="7"/>
      <c r="U59" s="11"/>
      <c r="V59" s="32"/>
      <c r="W59" s="32"/>
      <c r="X59" s="40"/>
    </row>
    <row r="60" spans="1:24" s="12" customFormat="1" ht="15" customHeight="1">
      <c r="A60" s="7">
        <v>56</v>
      </c>
      <c r="B60" s="14" t="s">
        <v>30</v>
      </c>
      <c r="C60" s="9">
        <f>SUM(E60:T60)+V60</f>
        <v>20</v>
      </c>
      <c r="D60" s="7">
        <f>COUNTA(E60:T60)+W60</f>
        <v>1</v>
      </c>
      <c r="E60" s="10">
        <v>20</v>
      </c>
      <c r="F60" s="16"/>
      <c r="G60" s="1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1"/>
      <c r="V60" s="32"/>
      <c r="W60" s="32"/>
      <c r="X60" s="40"/>
    </row>
    <row r="61" spans="1:24" s="12" customFormat="1" ht="15" customHeight="1">
      <c r="A61" s="7">
        <v>57</v>
      </c>
      <c r="B61" s="14" t="s">
        <v>44</v>
      </c>
      <c r="C61" s="9">
        <f>SUM(E61:T61)+V61</f>
        <v>16</v>
      </c>
      <c r="D61" s="7">
        <f>COUNTA(E61:T61)+W61</f>
        <v>1</v>
      </c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1" t="s">
        <v>121</v>
      </c>
      <c r="V61" s="32">
        <v>16</v>
      </c>
      <c r="W61" s="32">
        <v>1</v>
      </c>
      <c r="X61" s="40"/>
    </row>
    <row r="62" spans="1:24" s="12" customFormat="1" ht="15" customHeight="1">
      <c r="A62" s="7">
        <v>58</v>
      </c>
      <c r="B62" s="15" t="s">
        <v>8</v>
      </c>
      <c r="C62" s="9">
        <f>SUM(E62:T62)+V62</f>
        <v>15</v>
      </c>
      <c r="D62" s="7">
        <f>COUNTA(E62:T62)+W62</f>
        <v>1</v>
      </c>
      <c r="E62" s="16"/>
      <c r="F62" s="16">
        <v>15</v>
      </c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32"/>
      <c r="W62" s="32"/>
      <c r="X62" s="40"/>
    </row>
    <row r="63" spans="1:24" s="12" customFormat="1" ht="15" customHeight="1">
      <c r="A63" s="7">
        <v>59</v>
      </c>
      <c r="B63" s="8" t="s">
        <v>55</v>
      </c>
      <c r="C63" s="9">
        <f>SUM(E63:T63)+V63</f>
        <v>15</v>
      </c>
      <c r="D63" s="7">
        <f>COUNTA(E63:T63)+W63</f>
        <v>1</v>
      </c>
      <c r="E63" s="10"/>
      <c r="F63" s="10">
        <v>15</v>
      </c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32"/>
      <c r="W63" s="32"/>
      <c r="X63" s="16"/>
    </row>
    <row r="64" spans="1:24" s="12" customFormat="1" ht="15" customHeight="1">
      <c r="A64" s="7">
        <v>60</v>
      </c>
      <c r="B64" s="14" t="s">
        <v>38</v>
      </c>
      <c r="C64" s="9">
        <f>SUM(E64:T64)+V64</f>
        <v>15</v>
      </c>
      <c r="D64" s="7">
        <f>COUNTA(E64:T64)+W64</f>
        <v>1</v>
      </c>
      <c r="E64" s="16"/>
      <c r="F64" s="16">
        <v>15</v>
      </c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1"/>
      <c r="V64" s="32"/>
      <c r="W64" s="32"/>
      <c r="X64" s="40"/>
    </row>
    <row r="65" spans="1:24" s="12" customFormat="1" ht="15" customHeight="1">
      <c r="A65" s="7">
        <v>61</v>
      </c>
      <c r="B65" s="14" t="s">
        <v>80</v>
      </c>
      <c r="C65" s="9">
        <f>SUM(E65:T65)+V65</f>
        <v>15</v>
      </c>
      <c r="D65" s="7">
        <f>COUNTA(E65:T65)+W65</f>
        <v>1</v>
      </c>
      <c r="E65" s="16"/>
      <c r="F65" s="16">
        <v>15</v>
      </c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1"/>
      <c r="V65" s="32"/>
      <c r="W65" s="32"/>
      <c r="X65" s="40"/>
    </row>
    <row r="66" spans="1:24" s="12" customFormat="1" ht="15" customHeight="1">
      <c r="A66" s="7">
        <v>62</v>
      </c>
      <c r="B66" s="14" t="s">
        <v>120</v>
      </c>
      <c r="C66" s="9">
        <f>SUM(E66:T66)+V66</f>
        <v>12</v>
      </c>
      <c r="D66" s="7">
        <f>COUNTA(E66:T66)+W66</f>
        <v>1</v>
      </c>
      <c r="E66" s="10"/>
      <c r="F66" s="16"/>
      <c r="G66" s="10"/>
      <c r="H66" s="7"/>
      <c r="I66" s="7"/>
      <c r="J66" s="7"/>
      <c r="K66" s="7"/>
      <c r="L66" s="7"/>
      <c r="M66" s="7"/>
      <c r="N66" s="7"/>
      <c r="O66" s="7">
        <v>12</v>
      </c>
      <c r="P66" s="7"/>
      <c r="Q66" s="7"/>
      <c r="R66" s="7"/>
      <c r="S66" s="7"/>
      <c r="T66" s="7"/>
      <c r="U66" s="11"/>
      <c r="V66" s="32"/>
      <c r="W66" s="32"/>
      <c r="X66" s="40"/>
    </row>
    <row r="67" spans="1:24" s="12" customFormat="1" ht="15" customHeight="1">
      <c r="A67" s="7">
        <v>63</v>
      </c>
      <c r="B67" s="47" t="s">
        <v>131</v>
      </c>
      <c r="C67" s="9">
        <f>SUM(E67:T67)+V67</f>
        <v>12</v>
      </c>
      <c r="D67" s="7">
        <f>COUNTA(E67:T67)+W67</f>
        <v>1</v>
      </c>
      <c r="E67" s="10"/>
      <c r="F67" s="16"/>
      <c r="G67" s="10"/>
      <c r="H67" s="7"/>
      <c r="I67" s="7"/>
      <c r="J67" s="7"/>
      <c r="K67" s="7"/>
      <c r="L67" s="7"/>
      <c r="M67" s="7"/>
      <c r="N67" s="7"/>
      <c r="O67" s="7"/>
      <c r="P67" s="7"/>
      <c r="Q67" s="7">
        <v>12</v>
      </c>
      <c r="R67" s="7"/>
      <c r="S67" s="7"/>
      <c r="T67" s="7"/>
      <c r="U67" s="11"/>
      <c r="V67" s="32"/>
      <c r="W67" s="32"/>
      <c r="X67" s="40"/>
    </row>
    <row r="68" spans="1:24" s="12" customFormat="1" ht="15" customHeight="1">
      <c r="A68" s="7">
        <v>64</v>
      </c>
      <c r="B68" s="47" t="s">
        <v>130</v>
      </c>
      <c r="C68" s="9">
        <f>SUM(E68:T68)+V68</f>
        <v>12</v>
      </c>
      <c r="D68" s="7">
        <f>COUNTA(E68:T68)+W68</f>
        <v>1</v>
      </c>
      <c r="E68" s="10"/>
      <c r="F68" s="16"/>
      <c r="G68" s="10"/>
      <c r="H68" s="7"/>
      <c r="I68" s="7"/>
      <c r="J68" s="7"/>
      <c r="K68" s="7"/>
      <c r="L68" s="7"/>
      <c r="M68" s="7"/>
      <c r="N68" s="7"/>
      <c r="O68" s="7"/>
      <c r="P68" s="7"/>
      <c r="Q68" s="7">
        <v>12</v>
      </c>
      <c r="R68" s="7"/>
      <c r="S68" s="7"/>
      <c r="T68" s="7"/>
      <c r="U68" s="11"/>
      <c r="V68" s="32"/>
      <c r="W68" s="32"/>
      <c r="X68" s="40"/>
    </row>
    <row r="69" spans="1:24" s="12" customFormat="1" ht="15" customHeight="1">
      <c r="A69" s="7">
        <v>65</v>
      </c>
      <c r="B69" s="8" t="s">
        <v>96</v>
      </c>
      <c r="C69" s="9">
        <f>SUM(E69:T69)+V69</f>
        <v>10</v>
      </c>
      <c r="D69" s="7">
        <f>COUNTA(E69:T69)+W69</f>
        <v>1</v>
      </c>
      <c r="E69" s="10"/>
      <c r="F69" s="10"/>
      <c r="G69" s="16"/>
      <c r="H69" s="7">
        <v>10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1"/>
      <c r="V69" s="32"/>
      <c r="W69" s="32"/>
      <c r="X69" s="16"/>
    </row>
    <row r="70" spans="1:24" s="12" customFormat="1" ht="15" customHeight="1">
      <c r="A70" s="7">
        <v>66</v>
      </c>
      <c r="B70" s="8" t="s">
        <v>97</v>
      </c>
      <c r="C70" s="9">
        <f>SUM(E70:T70)+V70</f>
        <v>10</v>
      </c>
      <c r="D70" s="7">
        <f>COUNTA(E70:T70)+W70</f>
        <v>1</v>
      </c>
      <c r="E70" s="10"/>
      <c r="F70" s="10"/>
      <c r="G70" s="10"/>
      <c r="H70" s="7">
        <v>10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1"/>
      <c r="V70" s="32"/>
      <c r="W70" s="32"/>
      <c r="X70" s="16"/>
    </row>
    <row r="71" spans="1:24" s="12" customFormat="1" ht="15" customHeight="1">
      <c r="A71" s="7">
        <v>67</v>
      </c>
      <c r="B71" s="14" t="s">
        <v>43</v>
      </c>
      <c r="C71" s="9">
        <f>SUM(E71:T71)+V71</f>
        <v>10</v>
      </c>
      <c r="D71" s="7">
        <f>COUNTA(E71:T71)+W71</f>
        <v>1</v>
      </c>
      <c r="E71" s="16"/>
      <c r="F71" s="16"/>
      <c r="G71" s="16"/>
      <c r="H71" s="7">
        <v>10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1"/>
      <c r="V71" s="32"/>
      <c r="W71" s="32"/>
      <c r="X71" s="40"/>
    </row>
    <row r="72" spans="1:24" s="12" customFormat="1" ht="15" customHeight="1">
      <c r="A72" s="7">
        <v>68</v>
      </c>
      <c r="B72" s="8" t="s">
        <v>137</v>
      </c>
      <c r="C72" s="9">
        <f>SUM(E72:T72)+V72</f>
        <v>10</v>
      </c>
      <c r="D72" s="7">
        <f>COUNTA(E72:T72)+W72</f>
        <v>1</v>
      </c>
      <c r="E72" s="10"/>
      <c r="F72" s="10"/>
      <c r="G72" s="10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10</v>
      </c>
      <c r="S72" s="7"/>
      <c r="T72" s="7"/>
      <c r="U72" s="11"/>
      <c r="V72" s="32"/>
      <c r="W72" s="32"/>
      <c r="X72" s="16"/>
    </row>
    <row r="73" spans="1:24" s="12" customFormat="1" ht="15" customHeight="1">
      <c r="A73" s="7">
        <v>69</v>
      </c>
      <c r="B73" s="14" t="s">
        <v>53</v>
      </c>
      <c r="C73" s="9">
        <f>SUM(E73:T73)+V73</f>
        <v>10</v>
      </c>
      <c r="D73" s="7">
        <f>COUNTA(E73:T73)+W73</f>
        <v>1</v>
      </c>
      <c r="E73" s="16"/>
      <c r="F73" s="16"/>
      <c r="G73" s="16"/>
      <c r="H73" s="7">
        <v>10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1"/>
      <c r="V73" s="32"/>
      <c r="W73" s="32"/>
      <c r="X73" s="40"/>
    </row>
    <row r="74" spans="1:24" s="12" customFormat="1" ht="15">
      <c r="A74" s="17"/>
      <c r="B74" s="18"/>
      <c r="C74" s="19"/>
      <c r="D74" s="17"/>
      <c r="E74" s="10"/>
      <c r="F74" s="16"/>
      <c r="G74" s="1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32"/>
      <c r="W74" s="32"/>
      <c r="X74" s="53"/>
    </row>
    <row r="75" spans="1:24" s="21" customFormat="1" ht="15">
      <c r="A75" s="20"/>
      <c r="B75" s="31" t="s">
        <v>3</v>
      </c>
      <c r="C75" s="31">
        <f>SUM(C5:C73)</f>
        <v>6745</v>
      </c>
      <c r="D75" s="31">
        <f>SUM(D5:D73)</f>
        <v>297</v>
      </c>
      <c r="E75" s="31">
        <f aca="true" t="shared" si="0" ref="E75:T75">COUNTA(E5:E73)</f>
        <v>14</v>
      </c>
      <c r="F75" s="31">
        <f t="shared" si="0"/>
        <v>32</v>
      </c>
      <c r="G75" s="31">
        <f t="shared" si="0"/>
        <v>6</v>
      </c>
      <c r="H75" s="31">
        <f t="shared" si="0"/>
        <v>40</v>
      </c>
      <c r="I75" s="31">
        <f t="shared" si="0"/>
        <v>0</v>
      </c>
      <c r="J75" s="31">
        <f t="shared" si="0"/>
        <v>0</v>
      </c>
      <c r="K75" s="31">
        <f t="shared" si="0"/>
        <v>21</v>
      </c>
      <c r="L75" s="31">
        <f t="shared" si="0"/>
        <v>10</v>
      </c>
      <c r="M75" s="31">
        <f t="shared" si="0"/>
        <v>10</v>
      </c>
      <c r="N75" s="31">
        <f t="shared" si="0"/>
        <v>19</v>
      </c>
      <c r="O75" s="31">
        <f>COUNTA(O5:O73)</f>
        <v>23</v>
      </c>
      <c r="P75" s="31">
        <f>COUNTA(P5:P73)</f>
        <v>15</v>
      </c>
      <c r="Q75" s="31">
        <f t="shared" si="0"/>
        <v>29</v>
      </c>
      <c r="R75" s="31">
        <f t="shared" si="0"/>
        <v>23</v>
      </c>
      <c r="S75" s="31">
        <f t="shared" si="0"/>
        <v>9</v>
      </c>
      <c r="T75" s="31">
        <f t="shared" si="0"/>
        <v>0</v>
      </c>
      <c r="U75" s="9">
        <f>W75</f>
        <v>46</v>
      </c>
      <c r="V75" s="31">
        <f>SUM(V5:V74)</f>
        <v>1944</v>
      </c>
      <c r="W75" s="31">
        <f>SUM(W5:W73)</f>
        <v>46</v>
      </c>
      <c r="X75" s="54"/>
    </row>
    <row r="76" spans="22:24" ht="13.5">
      <c r="V76" s="3">
        <f>SUM(E5:T73)</f>
        <v>4801</v>
      </c>
      <c r="X76" s="43"/>
    </row>
    <row r="77" spans="22:24" ht="13.5">
      <c r="V77" s="3">
        <f>SUM(V75:V76)</f>
        <v>6745</v>
      </c>
      <c r="X77" s="43"/>
    </row>
    <row r="78" spans="3:24" ht="13.5">
      <c r="C78" s="37"/>
      <c r="D78" s="37"/>
      <c r="X78" s="43"/>
    </row>
    <row r="79" ht="13.5">
      <c r="X79" s="43"/>
    </row>
    <row r="80" ht="13.5">
      <c r="X80" s="43"/>
    </row>
    <row r="81" ht="13.5">
      <c r="X81" s="43"/>
    </row>
    <row r="82" ht="13.5">
      <c r="X82" s="43"/>
    </row>
    <row r="83" ht="13.5">
      <c r="X83" s="43"/>
    </row>
    <row r="84" ht="13.5">
      <c r="X84" s="43"/>
    </row>
    <row r="85" ht="13.5">
      <c r="X85" s="43"/>
    </row>
    <row r="86" ht="13.5">
      <c r="X86" s="43"/>
    </row>
    <row r="87" ht="13.5">
      <c r="X87" s="43"/>
    </row>
    <row r="88" ht="13.5">
      <c r="X88" s="43"/>
    </row>
    <row r="89" ht="13.5">
      <c r="X89" s="43"/>
    </row>
  </sheetData>
  <sheetProtection/>
  <printOptions/>
  <pageMargins left="0.2362204724409449" right="0.1968503937007874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2" topLeftCell="A11" activePane="bottomLeft" state="frozen"/>
      <selection pane="topLeft" activeCell="A1" sqref="A1"/>
      <selection pane="bottomLeft" activeCell="C28" sqref="C28"/>
    </sheetView>
  </sheetViews>
  <sheetFormatPr defaultColWidth="9.140625" defaultRowHeight="15"/>
  <cols>
    <col min="1" max="1" width="12.57421875" style="43" customWidth="1"/>
    <col min="2" max="2" width="36.8515625" style="42" customWidth="1"/>
    <col min="3" max="3" width="81.00390625" style="42" customWidth="1"/>
    <col min="4" max="4" width="24.8515625" style="42" customWidth="1"/>
    <col min="5" max="16384" width="9.140625" style="42" customWidth="1"/>
  </cols>
  <sheetData>
    <row r="1" ht="32.25">
      <c r="B1" s="44" t="s">
        <v>13</v>
      </c>
    </row>
    <row r="2" ht="32.25">
      <c r="B2" s="44" t="s">
        <v>81</v>
      </c>
    </row>
    <row r="4" spans="1:3" ht="20.25">
      <c r="A4" s="45" t="s">
        <v>15</v>
      </c>
      <c r="B4" s="45" t="s">
        <v>16</v>
      </c>
      <c r="C4" s="45" t="s">
        <v>17</v>
      </c>
    </row>
    <row r="5" spans="1:3" ht="13.5">
      <c r="A5" s="41">
        <v>44941</v>
      </c>
      <c r="B5" s="42" t="s">
        <v>47</v>
      </c>
      <c r="C5" s="42" t="s">
        <v>82</v>
      </c>
    </row>
    <row r="6" spans="1:3" ht="13.5">
      <c r="A6" s="41">
        <v>44941</v>
      </c>
      <c r="B6" s="42" t="s">
        <v>12</v>
      </c>
      <c r="C6" s="42" t="s">
        <v>83</v>
      </c>
    </row>
    <row r="7" spans="1:3" ht="13.5">
      <c r="A7" s="41">
        <v>45003</v>
      </c>
      <c r="B7" s="42" t="s">
        <v>0</v>
      </c>
      <c r="C7" s="42" t="s">
        <v>110</v>
      </c>
    </row>
    <row r="8" spans="1:3" ht="13.5">
      <c r="A8" s="41">
        <v>45004</v>
      </c>
      <c r="B8" s="42" t="s">
        <v>12</v>
      </c>
      <c r="C8" s="55" t="s">
        <v>88</v>
      </c>
    </row>
    <row r="9" spans="1:3" ht="13.5">
      <c r="A9" s="64">
        <v>45031</v>
      </c>
      <c r="B9" s="65" t="s">
        <v>90</v>
      </c>
      <c r="C9" s="62" t="s">
        <v>91</v>
      </c>
    </row>
    <row r="10" spans="1:3" ht="13.5">
      <c r="A10" s="64">
        <v>45031</v>
      </c>
      <c r="B10" s="65" t="s">
        <v>85</v>
      </c>
      <c r="C10" s="62" t="s">
        <v>92</v>
      </c>
    </row>
    <row r="11" spans="1:3" ht="13.5">
      <c r="A11" s="41">
        <v>45037</v>
      </c>
      <c r="B11" s="42" t="s">
        <v>12</v>
      </c>
      <c r="C11" s="55" t="s">
        <v>94</v>
      </c>
    </row>
    <row r="12" spans="1:3" ht="13.5">
      <c r="A12" s="41">
        <v>45038</v>
      </c>
      <c r="B12" s="42" t="s">
        <v>98</v>
      </c>
      <c r="C12" s="55" t="s">
        <v>100</v>
      </c>
    </row>
    <row r="13" spans="1:3" ht="13.5">
      <c r="A13" s="41">
        <v>45038</v>
      </c>
      <c r="B13" s="42" t="s">
        <v>47</v>
      </c>
      <c r="C13" s="55" t="s">
        <v>101</v>
      </c>
    </row>
    <row r="14" spans="1:3" ht="13.5">
      <c r="A14" s="41">
        <v>45038</v>
      </c>
      <c r="B14" s="42" t="s">
        <v>85</v>
      </c>
      <c r="C14" s="55" t="s">
        <v>102</v>
      </c>
    </row>
    <row r="15" spans="1:3" ht="13.5">
      <c r="A15" s="41">
        <v>45038</v>
      </c>
      <c r="B15" s="42" t="s">
        <v>46</v>
      </c>
      <c r="C15" s="55" t="s">
        <v>103</v>
      </c>
    </row>
    <row r="16" spans="1:3" ht="13.5">
      <c r="A16" s="41">
        <v>45053</v>
      </c>
      <c r="B16" s="42" t="s">
        <v>12</v>
      </c>
      <c r="C16" s="55" t="s">
        <v>105</v>
      </c>
    </row>
    <row r="17" spans="1:3" ht="13.5">
      <c r="A17" s="41">
        <v>45053</v>
      </c>
      <c r="B17" s="42" t="s">
        <v>47</v>
      </c>
      <c r="C17" s="55" t="s">
        <v>106</v>
      </c>
    </row>
    <row r="18" spans="1:3" ht="13.5">
      <c r="A18" s="41">
        <v>45053</v>
      </c>
      <c r="B18" s="42" t="s">
        <v>7</v>
      </c>
      <c r="C18" s="55" t="s">
        <v>107</v>
      </c>
    </row>
    <row r="19" spans="1:3" ht="13.5">
      <c r="A19" s="41">
        <v>45053</v>
      </c>
      <c r="B19" s="42" t="s">
        <v>36</v>
      </c>
      <c r="C19" s="55" t="s">
        <v>108</v>
      </c>
    </row>
    <row r="20" spans="1:3" ht="13.5">
      <c r="A20" s="41">
        <v>45067</v>
      </c>
      <c r="B20" s="42" t="s">
        <v>98</v>
      </c>
      <c r="C20" s="55" t="s">
        <v>112</v>
      </c>
    </row>
    <row r="21" spans="1:3" ht="13.5">
      <c r="A21" s="41">
        <v>45109</v>
      </c>
      <c r="B21" s="42" t="s">
        <v>98</v>
      </c>
      <c r="C21" s="60" t="s">
        <v>128</v>
      </c>
    </row>
    <row r="22" spans="1:3" ht="13.5">
      <c r="A22" s="41">
        <v>45116</v>
      </c>
      <c r="B22" s="42" t="s">
        <v>85</v>
      </c>
      <c r="C22" s="55" t="s">
        <v>123</v>
      </c>
    </row>
    <row r="23" spans="1:3" ht="13.5">
      <c r="A23" s="41">
        <v>45137</v>
      </c>
      <c r="B23" s="42" t="s">
        <v>85</v>
      </c>
      <c r="C23" s="60" t="s">
        <v>126</v>
      </c>
    </row>
    <row r="24" spans="1:3" ht="13.5">
      <c r="A24" s="41">
        <v>45165</v>
      </c>
      <c r="B24" s="42" t="s">
        <v>90</v>
      </c>
      <c r="C24" s="60" t="s">
        <v>135</v>
      </c>
    </row>
    <row r="25" spans="1:3" ht="13.5">
      <c r="A25" s="41">
        <v>45165</v>
      </c>
      <c r="B25" s="42" t="s">
        <v>85</v>
      </c>
      <c r="C25" s="55" t="s">
        <v>136</v>
      </c>
    </row>
    <row r="26" spans="1:3" ht="13.5">
      <c r="A26" s="41">
        <v>45200</v>
      </c>
      <c r="B26" s="42" t="s">
        <v>85</v>
      </c>
      <c r="C26" s="55" t="s">
        <v>139</v>
      </c>
    </row>
    <row r="27" spans="1:3" ht="13.5">
      <c r="A27" s="41">
        <v>45193</v>
      </c>
      <c r="B27" s="42" t="s">
        <v>98</v>
      </c>
      <c r="C27" s="60" t="s">
        <v>140</v>
      </c>
    </row>
    <row r="28" spans="1:3" ht="13.5">
      <c r="A28" s="41"/>
      <c r="C28" s="55"/>
    </row>
    <row r="29" spans="1:3" ht="13.5">
      <c r="A29" s="41"/>
      <c r="C29" s="55"/>
    </row>
    <row r="30" spans="1:3" ht="13.5">
      <c r="A30" s="41"/>
      <c r="C30" s="55"/>
    </row>
    <row r="31" spans="1:2" ht="13.5">
      <c r="A31" s="41"/>
      <c r="B31" s="41"/>
    </row>
    <row r="32" spans="1:2" ht="24">
      <c r="A32" s="41"/>
      <c r="B32" s="46" t="s">
        <v>22</v>
      </c>
    </row>
    <row r="33" ht="13.5">
      <c r="A33" s="41"/>
    </row>
    <row r="34" spans="1:3" ht="13.5">
      <c r="A34" s="41"/>
      <c r="C34" s="48"/>
    </row>
    <row r="35" spans="1:3" ht="23.25" customHeight="1">
      <c r="A35" s="41"/>
      <c r="C35" s="49"/>
    </row>
    <row r="36" ht="13.5">
      <c r="A36" s="41"/>
    </row>
    <row r="37" ht="13.5">
      <c r="A37" s="41"/>
    </row>
    <row r="38" ht="13.5">
      <c r="A38" s="41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</sheetData>
  <sheetProtection/>
  <autoFilter ref="A4:D5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 Foglia</cp:lastModifiedBy>
  <cp:lastPrinted>2023-05-08T20:09:08Z</cp:lastPrinted>
  <dcterms:created xsi:type="dcterms:W3CDTF">2011-03-11T17:02:59Z</dcterms:created>
  <dcterms:modified xsi:type="dcterms:W3CDTF">2023-10-02T14:38:48Z</dcterms:modified>
  <cp:category/>
  <cp:version/>
  <cp:contentType/>
  <cp:contentStatus/>
</cp:coreProperties>
</file>