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'Foglio1'!$A$1:$U$57</definedName>
    <definedName name="_xlnm.Print_Area" localSheetId="1">'Foglio2'!$A$1:$H$58</definedName>
    <definedName name="_xlnm.Print_Area" localSheetId="2">'Foglio3'!$A$1:$E$29</definedName>
    <definedName name="_xlnm.Print_Titles" localSheetId="0">'Foglio1'!$5:$5</definedName>
  </definedNames>
  <calcPr fullCalcOnLoad="1"/>
</workbook>
</file>

<file path=xl/sharedStrings.xml><?xml version="1.0" encoding="utf-8"?>
<sst xmlns="http://schemas.openxmlformats.org/spreadsheetml/2006/main" count="187" uniqueCount="107">
  <si>
    <t>SARTORI MICHELE</t>
  </si>
  <si>
    <t>NIEPPI MICHELE</t>
  </si>
  <si>
    <t>FOGLIA FABRIZIO</t>
  </si>
  <si>
    <t>LEONCINI FEDERICA</t>
  </si>
  <si>
    <t>VIGNALI FABRIZIO</t>
  </si>
  <si>
    <t>COGNOME NOME</t>
  </si>
  <si>
    <t>RONCONI ARTURO</t>
  </si>
  <si>
    <t>TOTALE</t>
  </si>
  <si>
    <t>N.</t>
  </si>
  <si>
    <t>CISOTTO SERGIO</t>
  </si>
  <si>
    <t>PINI MICHELE</t>
  </si>
  <si>
    <t>TRAIL  RUNNING</t>
  </si>
  <si>
    <t>GRANELLI FRANCESCA</t>
  </si>
  <si>
    <t>ROSSI LUCIANO</t>
  </si>
  <si>
    <t>AZZOLINI SIMONE</t>
  </si>
  <si>
    <t>BARBORINI GIORGIO</t>
  </si>
  <si>
    <t>CORUZZI MORENA</t>
  </si>
  <si>
    <t>FERRARI BRUNO</t>
  </si>
  <si>
    <t>GORRERI MICHELE</t>
  </si>
  <si>
    <t>GRECI EVARISTO</t>
  </si>
  <si>
    <t>LEONARDI ROBERTO</t>
  </si>
  <si>
    <t>LOPEZ ANTONIO</t>
  </si>
  <si>
    <t>ROCCHI CARLO</t>
  </si>
  <si>
    <t>SANTINI ANTONIO</t>
  </si>
  <si>
    <t>GENNARI IVAN</t>
  </si>
  <si>
    <t>D'ALOIA SILVIA</t>
  </si>
  <si>
    <t>SCARDINO MARCELLO</t>
  </si>
  <si>
    <t>GUARNIERI STEFANO</t>
  </si>
  <si>
    <t>ZORDAN VALERIA</t>
  </si>
  <si>
    <t>ROSSI FRANCISCO</t>
  </si>
  <si>
    <t>DELSANTE AMILCARE</t>
  </si>
  <si>
    <t>CAMAIORA GIACOMO</t>
  </si>
  <si>
    <t>ALTRO</t>
  </si>
  <si>
    <t>SCITA MICHELE</t>
  </si>
  <si>
    <t>SCARPELLINI SANDRO</t>
  </si>
  <si>
    <t>CORBANI ROBERTO</t>
  </si>
  <si>
    <t>MAGNANI ROBERTO</t>
  </si>
  <si>
    <t>PIOVANI STEFANO</t>
  </si>
  <si>
    <t>PEDRETTI CORRADO</t>
  </si>
  <si>
    <t>ROSSI GIOVANNI</t>
  </si>
  <si>
    <t>N. GARE</t>
  </si>
  <si>
    <t>BRIGANTI GIUSEPPE</t>
  </si>
  <si>
    <t>MENCHINI ANDREA</t>
  </si>
  <si>
    <t>SAGLIA GIOVANNI</t>
  </si>
  <si>
    <t>VALENTI PAOLO</t>
  </si>
  <si>
    <t>CARLONI VITTORIO</t>
  </si>
  <si>
    <t>CAPRETTI FRANCESCO</t>
  </si>
  <si>
    <t>ADORNI PAOLA</t>
  </si>
  <si>
    <t>MODERNELLI DANIELE</t>
  </si>
  <si>
    <t>MORI DAVIDE</t>
  </si>
  <si>
    <t>SPAGGIARI FURIO</t>
  </si>
  <si>
    <t>CARNEVALI ANDREA</t>
  </si>
  <si>
    <t>DAVOLIO UMBERTO</t>
  </si>
  <si>
    <t>FOLEGNANI GIORDANO</t>
  </si>
  <si>
    <t>LOMBARDI MARTA</t>
  </si>
  <si>
    <t>DI BIAGIO ANTONIO</t>
  </si>
  <si>
    <t>BONETTI LUCIANO</t>
  </si>
  <si>
    <t>TOTALE
KM</t>
  </si>
  <si>
    <t>NUMERO
GARE</t>
  </si>
  <si>
    <t>POSIZ.</t>
  </si>
  <si>
    <t>CLASSIFICA  TRAIL 2012</t>
  </si>
  <si>
    <t>ISCRIZIONI  TRAIL 2013</t>
  </si>
  <si>
    <t>BORGOTARO</t>
  </si>
  <si>
    <t>CLASSIFICA  2013</t>
  </si>
  <si>
    <t>Sala
Baganza
20/01/13</t>
  </si>
  <si>
    <t>Trail
Borgotaro
27/01/13</t>
  </si>
  <si>
    <t>Trail
Langhirano
09/03/13</t>
  </si>
  <si>
    <t>Capraia
Trail
07/04/13</t>
  </si>
  <si>
    <t>The Abbots
Way
04/05/13</t>
  </si>
  <si>
    <t>Strafuso
Scurano
12/05/13</t>
  </si>
  <si>
    <t>Pan e Formai
Pellegrino
02/06/13</t>
  </si>
  <si>
    <t>Eco Aquile
Corniglio
23/06/13</t>
  </si>
  <si>
    <t>Cavalieri
Ranzano
04/08/13</t>
  </si>
  <si>
    <t>Salame
S.Michele
22/09/13</t>
  </si>
  <si>
    <t>Tartufo
Calestano
20/10/13</t>
  </si>
  <si>
    <t>TOSCHI MARCO</t>
  </si>
  <si>
    <t>SCHIA STEFANO</t>
  </si>
  <si>
    <t>FERRARONI ENRICO</t>
  </si>
  <si>
    <t>MARCHIGNOLI CLAUDIO</t>
  </si>
  <si>
    <t>Fornacione
Scandiano (Re)
18/05/13</t>
  </si>
  <si>
    <t>Trail Alta
Val Nure
26/05/13</t>
  </si>
  <si>
    <t>CUOGHI ELISABETTA</t>
  </si>
  <si>
    <t>TODARO ANDREA</t>
  </si>
  <si>
    <t>Eco
Valdarda
15/08/13</t>
  </si>
  <si>
    <t>Lavaredo 29/6/13 85 km</t>
  </si>
  <si>
    <t>Fojonco 11/8/13 26km</t>
  </si>
  <si>
    <t>Golfo
dei Poeti
08/09/13</t>
  </si>
  <si>
    <t>BENECCHI MORENA</t>
  </si>
  <si>
    <t>PIZZIGONI MAURA</t>
  </si>
  <si>
    <t>VAROLI SIMONA</t>
  </si>
  <si>
    <t>Borgotaro 8/9/13 25 km</t>
  </si>
  <si>
    <t>Borgotaro 8/9/13 25 km
Sala Bag. 14/9/13 20 km</t>
  </si>
  <si>
    <t>Sala Bag. 14/9/13  20 km</t>
  </si>
  <si>
    <t>BASSI FABIO</t>
  </si>
  <si>
    <t>Colli Euganei 14/4 42 km
Due Rocche 25/4 21 km
Cortina Trail 29/6/13 48km
Transcivetta 21/7/13 23 km
Troi dei Cimbri 15/9 55 km</t>
  </si>
  <si>
    <t>BONATI LUCIA</t>
  </si>
  <si>
    <t>NOTARI ALESSANDRO</t>
  </si>
  <si>
    <t>Ventasso 14/07/13 42 km
Trail degli Eroi 29/9 46 km</t>
  </si>
  <si>
    <t>Borgotaro 8/9/13 25 km
Trail d.Castagna 29/9 20 km</t>
  </si>
  <si>
    <t>Lavaredo 29/6/13 85 km
Trail degli Eroi 29/9 46 km
Morenic Trail 5/10  109 km</t>
  </si>
  <si>
    <t>Tuscany Crossing 50 km
Trail di Romagna 12/05 34 km
Grand to Grand 22/9 273 km</t>
  </si>
  <si>
    <t>Ventasso 14/07/13 42 km
Eco Chianti 20/10  42 km</t>
  </si>
  <si>
    <t>Colli Euganei 14/4 42 km
Malandrino 9/6/13 70 km
Lavaredo 29/6/13 85 km
Trans D'Havet 27/7/13 80km
Trail d.Castagna 29/9 20 km
Monte Casto 27/10 46km</t>
  </si>
  <si>
    <t>Terre di
Mezzo
03/11/13</t>
  </si>
  <si>
    <t>CANDIANI CRISTINA</t>
  </si>
  <si>
    <t xml:space="preserve"> al 03/11/13</t>
  </si>
  <si>
    <t>Trail de Paris 16/3/13 80km
Trail di Romagna 12/05 34km
Etna Marathon 3/11/13 42km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</si>
</sst>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48"/>
      <color indexed="8"/>
      <name val="Jokerman"/>
      <family val="5"/>
    </font>
    <font>
      <sz val="48"/>
      <color indexed="10"/>
      <name val="Jokerman"/>
      <family val="5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40"/>
      <color indexed="8"/>
      <name val="Jokerman"/>
      <family val="5"/>
    </font>
    <font>
      <sz val="40"/>
      <color indexed="8"/>
      <name val="Times New Roman"/>
      <family val="2"/>
    </font>
    <font>
      <sz val="40"/>
      <color indexed="10"/>
      <name val="Jokerman"/>
      <family val="5"/>
    </font>
    <font>
      <sz val="36"/>
      <color indexed="8"/>
      <name val="Jokerman"/>
      <family val="5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36"/>
      <color indexed="8"/>
      <name val="Times New Roman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color indexed="9"/>
      <name val="Times New Roman"/>
      <family val="1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u val="single"/>
      <sz val="11"/>
      <color theme="1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b/>
      <sz val="12"/>
      <color theme="1"/>
      <name val="Times New Roman"/>
      <family val="1"/>
    </font>
    <font>
      <sz val="36"/>
      <color theme="1"/>
      <name val="Times New Roman"/>
      <family val="2"/>
    </font>
    <font>
      <sz val="40"/>
      <color theme="1"/>
      <name val="Times New Roman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36"/>
      <color theme="1"/>
      <name val="Times New Roman"/>
      <family val="1"/>
    </font>
    <font>
      <b/>
      <sz val="36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5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vertical="center"/>
    </xf>
    <xf numFmtId="0" fontId="11" fillId="10" borderId="0" xfId="0" applyFont="1" applyFill="1" applyAlignment="1">
      <alignment vertical="center"/>
    </xf>
    <xf numFmtId="0" fontId="56" fillId="10" borderId="0" xfId="0" applyFont="1" applyFill="1" applyAlignment="1">
      <alignment horizontal="center" vertical="center"/>
    </xf>
    <xf numFmtId="0" fontId="56" fillId="10" borderId="0" xfId="0" applyFont="1" applyFill="1" applyAlignment="1">
      <alignment vertical="center"/>
    </xf>
    <xf numFmtId="0" fontId="12" fillId="10" borderId="0" xfId="0" applyFont="1" applyFill="1" applyAlignment="1">
      <alignment vertical="center"/>
    </xf>
    <xf numFmtId="0" fontId="0" fillId="18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3" fillId="18" borderId="0" xfId="0" applyFont="1" applyFill="1" applyAlignment="1">
      <alignment vertical="center"/>
    </xf>
    <xf numFmtId="0" fontId="57" fillId="0" borderId="0" xfId="0" applyFont="1" applyAlignment="1">
      <alignment/>
    </xf>
    <xf numFmtId="0" fontId="51" fillId="0" borderId="0" xfId="0" applyFont="1" applyAlignment="1">
      <alignment/>
    </xf>
    <xf numFmtId="14" fontId="58" fillId="0" borderId="0" xfId="0" applyNumberFormat="1" applyFont="1" applyAlignment="1">
      <alignment/>
    </xf>
    <xf numFmtId="14" fontId="59" fillId="0" borderId="0" xfId="0" applyNumberFormat="1" applyFont="1" applyAlignment="1">
      <alignment horizontal="left" vertical="center"/>
    </xf>
    <xf numFmtId="0" fontId="4" fillId="18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0" fillId="18" borderId="0" xfId="0" applyFill="1" applyAlignment="1">
      <alignment horizontal="center" vertical="center"/>
    </xf>
    <xf numFmtId="0" fontId="5" fillId="18" borderId="0" xfId="0" applyFont="1" applyFill="1" applyAlignment="1">
      <alignment vertical="center"/>
    </xf>
    <xf numFmtId="14" fontId="60" fillId="34" borderId="0" xfId="0" applyNumberFormat="1" applyFont="1" applyFill="1" applyAlignment="1">
      <alignment horizontal="left" vertical="center"/>
    </xf>
    <xf numFmtId="0" fontId="36" fillId="34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59</xdr:row>
      <xdr:rowOff>76200</xdr:rowOff>
    </xdr:from>
    <xdr:to>
      <xdr:col>8</xdr:col>
      <xdr:colOff>257175</xdr:colOff>
      <xdr:row>71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507075"/>
          <a:ext cx="2428875" cy="2286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476250</xdr:rowOff>
    </xdr:from>
    <xdr:to>
      <xdr:col>14</xdr:col>
      <xdr:colOff>314325</xdr:colOff>
      <xdr:row>1</xdr:row>
      <xdr:rowOff>714375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76250"/>
          <a:ext cx="5048250" cy="1200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723900</xdr:rowOff>
    </xdr:from>
    <xdr:to>
      <xdr:col>6</xdr:col>
      <xdr:colOff>390525</xdr:colOff>
      <xdr:row>2</xdr:row>
      <xdr:rowOff>762000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23900"/>
          <a:ext cx="4772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1" sqref="A21"/>
    </sheetView>
  </sheetViews>
  <sheetFormatPr defaultColWidth="9.140625" defaultRowHeight="15"/>
  <cols>
    <col min="1" max="1" width="7.7109375" style="3" customWidth="1"/>
    <col min="2" max="2" width="28.140625" style="1" customWidth="1"/>
    <col min="3" max="3" width="10.00390625" style="3" bestFit="1" customWidth="1"/>
    <col min="4" max="4" width="12.8515625" style="3" customWidth="1"/>
    <col min="5" max="5" width="9.140625" style="3" bestFit="1" customWidth="1"/>
    <col min="6" max="6" width="9.421875" style="3" bestFit="1" customWidth="1"/>
    <col min="7" max="7" width="10.421875" style="3" customWidth="1"/>
    <col min="8" max="8" width="10.8515625" style="3" bestFit="1" customWidth="1"/>
    <col min="9" max="9" width="12.421875" style="3" bestFit="1" customWidth="1"/>
    <col min="10" max="10" width="10.421875" style="3" customWidth="1"/>
    <col min="11" max="12" width="13.7109375" style="3" customWidth="1"/>
    <col min="13" max="13" width="12.7109375" style="3" customWidth="1"/>
    <col min="14" max="14" width="13.28125" style="3" customWidth="1"/>
    <col min="15" max="15" width="10.421875" style="3" bestFit="1" customWidth="1"/>
    <col min="16" max="17" width="10.421875" style="3" customWidth="1"/>
    <col min="18" max="20" width="11.28125" style="3" customWidth="1"/>
    <col min="21" max="21" width="27.57421875" style="3" customWidth="1"/>
    <col min="22" max="16384" width="9.140625" style="1" customWidth="1"/>
  </cols>
  <sheetData>
    <row r="1" spans="1:21" ht="75.75">
      <c r="A1" s="41" t="s">
        <v>63</v>
      </c>
      <c r="B1" s="42"/>
      <c r="C1" s="43"/>
      <c r="D1" s="43"/>
      <c r="E1" s="43"/>
      <c r="F1" s="43"/>
      <c r="G1" s="43"/>
      <c r="H1" s="43"/>
      <c r="S1" s="1"/>
      <c r="U1" s="1"/>
    </row>
    <row r="2" spans="1:8" ht="75.75">
      <c r="A2" s="43"/>
      <c r="B2" s="44" t="s">
        <v>11</v>
      </c>
      <c r="C2" s="43"/>
      <c r="D2" s="43"/>
      <c r="E2" s="43"/>
      <c r="F2" s="43"/>
      <c r="G2" s="43"/>
      <c r="H2" s="43"/>
    </row>
    <row r="3" spans="1:22" ht="45">
      <c r="A3" s="43"/>
      <c r="B3" s="45" t="s">
        <v>105</v>
      </c>
      <c r="C3" s="46"/>
      <c r="D3" s="43"/>
      <c r="E3" s="43"/>
      <c r="F3" s="43"/>
      <c r="G3" s="43"/>
      <c r="H3" s="43"/>
      <c r="V3" s="40"/>
    </row>
    <row r="5" spans="1:21" s="6" customFormat="1" ht="60">
      <c r="A5" s="2" t="s">
        <v>8</v>
      </c>
      <c r="B5" s="7" t="s">
        <v>5</v>
      </c>
      <c r="C5" s="2" t="s">
        <v>7</v>
      </c>
      <c r="D5" s="4" t="s">
        <v>40</v>
      </c>
      <c r="E5" s="8" t="s">
        <v>64</v>
      </c>
      <c r="F5" s="8" t="s">
        <v>65</v>
      </c>
      <c r="G5" s="8" t="s">
        <v>66</v>
      </c>
      <c r="H5" s="8" t="s">
        <v>67</v>
      </c>
      <c r="I5" s="8" t="s">
        <v>68</v>
      </c>
      <c r="J5" s="8" t="s">
        <v>69</v>
      </c>
      <c r="K5" s="8" t="s">
        <v>79</v>
      </c>
      <c r="L5" s="8" t="s">
        <v>80</v>
      </c>
      <c r="M5" s="8" t="s">
        <v>70</v>
      </c>
      <c r="N5" s="8" t="s">
        <v>71</v>
      </c>
      <c r="O5" s="8" t="s">
        <v>72</v>
      </c>
      <c r="P5" s="8" t="s">
        <v>83</v>
      </c>
      <c r="Q5" s="8" t="s">
        <v>86</v>
      </c>
      <c r="R5" s="8" t="s">
        <v>73</v>
      </c>
      <c r="S5" s="8" t="s">
        <v>74</v>
      </c>
      <c r="T5" s="8" t="s">
        <v>103</v>
      </c>
      <c r="U5" s="5" t="s">
        <v>32</v>
      </c>
    </row>
    <row r="6" spans="1:21" s="14" customFormat="1" ht="94.5">
      <c r="A6" s="9">
        <v>1</v>
      </c>
      <c r="B6" s="10" t="s">
        <v>10</v>
      </c>
      <c r="C6" s="11">
        <f>SUM(E6:T6)+42+70+85+80+20+46</f>
        <v>566</v>
      </c>
      <c r="D6" s="9">
        <f>COUNTA(E6:T6)+6</f>
        <v>12</v>
      </c>
      <c r="E6" s="12"/>
      <c r="F6" s="12"/>
      <c r="G6" s="9"/>
      <c r="H6" s="9"/>
      <c r="I6" s="9">
        <v>30</v>
      </c>
      <c r="J6" s="9"/>
      <c r="K6" s="9"/>
      <c r="L6" s="9">
        <v>57</v>
      </c>
      <c r="M6" s="9">
        <v>20</v>
      </c>
      <c r="N6" s="9"/>
      <c r="O6" s="9"/>
      <c r="P6" s="9">
        <v>42</v>
      </c>
      <c r="Q6" s="9"/>
      <c r="R6" s="9">
        <v>24</v>
      </c>
      <c r="S6" s="9">
        <v>50</v>
      </c>
      <c r="T6" s="9"/>
      <c r="U6" s="13" t="s">
        <v>102</v>
      </c>
    </row>
    <row r="7" spans="1:21" s="14" customFormat="1" ht="31.5">
      <c r="A7" s="9">
        <v>2</v>
      </c>
      <c r="B7" s="10" t="s">
        <v>6</v>
      </c>
      <c r="C7" s="11">
        <f>SUM(E7:T7)+42+46</f>
        <v>545</v>
      </c>
      <c r="D7" s="9">
        <f>COUNTA(E7:T7)+2</f>
        <v>16</v>
      </c>
      <c r="E7" s="12">
        <v>19</v>
      </c>
      <c r="F7" s="12">
        <v>18</v>
      </c>
      <c r="G7" s="9">
        <v>20</v>
      </c>
      <c r="H7" s="9">
        <v>20</v>
      </c>
      <c r="I7" s="9"/>
      <c r="J7" s="9"/>
      <c r="K7" s="9">
        <v>21</v>
      </c>
      <c r="L7" s="9">
        <v>57</v>
      </c>
      <c r="M7" s="9">
        <v>20</v>
      </c>
      <c r="N7" s="9">
        <v>46</v>
      </c>
      <c r="O7" s="9">
        <v>21</v>
      </c>
      <c r="P7" s="9">
        <v>42</v>
      </c>
      <c r="Q7" s="9">
        <v>46</v>
      </c>
      <c r="R7" s="9">
        <v>24</v>
      </c>
      <c r="S7" s="9">
        <v>66</v>
      </c>
      <c r="T7" s="9">
        <v>37</v>
      </c>
      <c r="U7" s="13" t="s">
        <v>97</v>
      </c>
    </row>
    <row r="8" spans="1:21" s="14" customFormat="1" ht="47.25">
      <c r="A8" s="9">
        <v>3</v>
      </c>
      <c r="B8" s="16" t="s">
        <v>2</v>
      </c>
      <c r="C8" s="11">
        <f>SUM(E8:T8)+85+46+109</f>
        <v>508</v>
      </c>
      <c r="D8" s="9">
        <f>COUNTA(E8:T8)+3</f>
        <v>12</v>
      </c>
      <c r="E8" s="12">
        <v>19</v>
      </c>
      <c r="F8" s="12"/>
      <c r="G8" s="9">
        <v>20</v>
      </c>
      <c r="H8" s="9">
        <v>20</v>
      </c>
      <c r="I8" s="9"/>
      <c r="J8" s="9"/>
      <c r="K8" s="9"/>
      <c r="L8" s="9">
        <v>57</v>
      </c>
      <c r="M8" s="9">
        <v>20</v>
      </c>
      <c r="N8" s="9"/>
      <c r="O8" s="9">
        <v>21</v>
      </c>
      <c r="P8" s="9"/>
      <c r="Q8" s="9">
        <v>46</v>
      </c>
      <c r="R8" s="9"/>
      <c r="S8" s="9">
        <v>28</v>
      </c>
      <c r="T8" s="9">
        <v>37</v>
      </c>
      <c r="U8" s="13" t="s">
        <v>99</v>
      </c>
    </row>
    <row r="9" spans="1:21" s="14" customFormat="1" ht="15.75">
      <c r="A9" s="9">
        <v>4</v>
      </c>
      <c r="B9" s="15" t="s">
        <v>3</v>
      </c>
      <c r="C9" s="11">
        <f>SUM(E9:T9)</f>
        <v>461</v>
      </c>
      <c r="D9" s="9">
        <f>COUNTA(E9:T9)</f>
        <v>12</v>
      </c>
      <c r="E9" s="12">
        <v>19</v>
      </c>
      <c r="F9" s="12">
        <v>18</v>
      </c>
      <c r="G9" s="9">
        <v>20</v>
      </c>
      <c r="H9" s="9"/>
      <c r="I9" s="9">
        <v>125</v>
      </c>
      <c r="J9" s="9">
        <v>19</v>
      </c>
      <c r="K9" s="9"/>
      <c r="L9" s="9"/>
      <c r="M9" s="9">
        <v>20</v>
      </c>
      <c r="N9" s="9">
        <v>46</v>
      </c>
      <c r="O9" s="9">
        <v>21</v>
      </c>
      <c r="P9" s="9"/>
      <c r="Q9" s="9">
        <v>46</v>
      </c>
      <c r="R9" s="9">
        <v>24</v>
      </c>
      <c r="S9" s="9">
        <v>66</v>
      </c>
      <c r="T9" s="9">
        <v>37</v>
      </c>
      <c r="U9" s="9"/>
    </row>
    <row r="10" spans="1:21" s="14" customFormat="1" ht="15.75">
      <c r="A10" s="9">
        <v>5</v>
      </c>
      <c r="B10" s="18" t="s">
        <v>16</v>
      </c>
      <c r="C10" s="11">
        <f>SUM(E10:T10)</f>
        <v>368</v>
      </c>
      <c r="D10" s="9">
        <f>COUNTA(E10:T10)</f>
        <v>12</v>
      </c>
      <c r="E10" s="19">
        <v>19</v>
      </c>
      <c r="F10" s="12">
        <v>18</v>
      </c>
      <c r="G10" s="9">
        <v>20</v>
      </c>
      <c r="H10" s="9">
        <v>20</v>
      </c>
      <c r="I10" s="9">
        <v>65</v>
      </c>
      <c r="J10" s="9">
        <v>19</v>
      </c>
      <c r="K10" s="9"/>
      <c r="L10" s="9"/>
      <c r="M10" s="9">
        <v>20</v>
      </c>
      <c r="N10" s="9">
        <v>46</v>
      </c>
      <c r="O10" s="9">
        <v>21</v>
      </c>
      <c r="P10" s="9"/>
      <c r="Q10" s="9">
        <v>46</v>
      </c>
      <c r="R10" s="9">
        <v>24</v>
      </c>
      <c r="S10" s="9">
        <v>50</v>
      </c>
      <c r="T10" s="9"/>
      <c r="U10" s="9"/>
    </row>
    <row r="11" spans="1:21" s="14" customFormat="1" ht="63">
      <c r="A11" s="9">
        <v>6</v>
      </c>
      <c r="B11" s="16" t="s">
        <v>13</v>
      </c>
      <c r="C11" s="11">
        <f>SUM(E11:T11)+50+34+273</f>
        <v>357</v>
      </c>
      <c r="D11" s="9">
        <f>COUNTA(E11:T11)+3</f>
        <v>3</v>
      </c>
      <c r="E11" s="12"/>
      <c r="F11" s="12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3" t="s">
        <v>100</v>
      </c>
    </row>
    <row r="12" spans="1:21" s="14" customFormat="1" ht="15.75">
      <c r="A12" s="9">
        <v>7</v>
      </c>
      <c r="B12" s="17" t="s">
        <v>75</v>
      </c>
      <c r="C12" s="11">
        <f>SUM(E12:T12)+25</f>
        <v>304</v>
      </c>
      <c r="D12" s="9">
        <f>COUNTA(E12:T12)+1</f>
        <v>11</v>
      </c>
      <c r="E12" s="19"/>
      <c r="F12" s="12">
        <v>18</v>
      </c>
      <c r="G12" s="9">
        <v>20</v>
      </c>
      <c r="H12" s="9"/>
      <c r="I12" s="9">
        <v>65</v>
      </c>
      <c r="J12" s="9"/>
      <c r="K12" s="9">
        <v>21</v>
      </c>
      <c r="L12" s="9"/>
      <c r="M12" s="9">
        <v>20</v>
      </c>
      <c r="N12" s="9">
        <v>20</v>
      </c>
      <c r="O12" s="9">
        <v>21</v>
      </c>
      <c r="P12" s="9">
        <v>42</v>
      </c>
      <c r="Q12" s="9"/>
      <c r="R12" s="9">
        <v>24</v>
      </c>
      <c r="S12" s="9">
        <v>28</v>
      </c>
      <c r="T12" s="9"/>
      <c r="U12" s="9" t="s">
        <v>90</v>
      </c>
    </row>
    <row r="13" spans="1:21" s="14" customFormat="1" ht="78.75">
      <c r="A13" s="9">
        <v>8</v>
      </c>
      <c r="B13" s="10" t="s">
        <v>9</v>
      </c>
      <c r="C13" s="11">
        <f>SUM(E13:T13)+42+21+48+23+55</f>
        <v>281</v>
      </c>
      <c r="D13" s="9">
        <f>COUNTA(E13:T13)+5</f>
        <v>7</v>
      </c>
      <c r="E13" s="12"/>
      <c r="F13" s="12"/>
      <c r="G13" s="9"/>
      <c r="H13" s="9"/>
      <c r="I13" s="9"/>
      <c r="J13" s="9"/>
      <c r="K13" s="9"/>
      <c r="L13" s="9"/>
      <c r="M13" s="9"/>
      <c r="N13" s="9"/>
      <c r="O13" s="9"/>
      <c r="P13" s="9">
        <v>42</v>
      </c>
      <c r="Q13" s="9"/>
      <c r="R13" s="9"/>
      <c r="S13" s="9">
        <v>50</v>
      </c>
      <c r="T13" s="9"/>
      <c r="U13" s="13" t="s">
        <v>94</v>
      </c>
    </row>
    <row r="14" spans="1:21" s="14" customFormat="1" ht="15.75">
      <c r="A14" s="9">
        <v>9</v>
      </c>
      <c r="B14" s="17" t="s">
        <v>78</v>
      </c>
      <c r="C14" s="11">
        <f>SUM(E14:T14)+85</f>
        <v>253</v>
      </c>
      <c r="D14" s="9">
        <f>COUNTA(E14:T14)+1</f>
        <v>6</v>
      </c>
      <c r="E14" s="19"/>
      <c r="F14" s="12"/>
      <c r="G14" s="9"/>
      <c r="H14" s="9"/>
      <c r="I14" s="9"/>
      <c r="J14" s="9"/>
      <c r="K14" s="9"/>
      <c r="L14" s="9">
        <v>57</v>
      </c>
      <c r="M14" s="9">
        <v>20</v>
      </c>
      <c r="N14" s="9"/>
      <c r="O14" s="9">
        <v>21</v>
      </c>
      <c r="P14" s="9"/>
      <c r="Q14" s="9">
        <v>46</v>
      </c>
      <c r="R14" s="9">
        <v>24</v>
      </c>
      <c r="S14" s="9"/>
      <c r="T14" s="9"/>
      <c r="U14" s="9" t="s">
        <v>84</v>
      </c>
    </row>
    <row r="15" spans="1:21" s="14" customFormat="1" ht="31.5">
      <c r="A15" s="9">
        <v>10</v>
      </c>
      <c r="B15" s="17" t="s">
        <v>55</v>
      </c>
      <c r="C15" s="11">
        <f>SUM(E15:T15)+42+42</f>
        <v>242</v>
      </c>
      <c r="D15" s="9">
        <f>COUNTA(E15:T15)+2</f>
        <v>8</v>
      </c>
      <c r="E15" s="19"/>
      <c r="F15" s="12">
        <v>18</v>
      </c>
      <c r="G15" s="9"/>
      <c r="H15" s="9"/>
      <c r="I15" s="9">
        <v>35</v>
      </c>
      <c r="J15" s="9"/>
      <c r="K15" s="9"/>
      <c r="L15" s="9"/>
      <c r="M15" s="9"/>
      <c r="N15" s="9">
        <v>20</v>
      </c>
      <c r="O15" s="9">
        <v>21</v>
      </c>
      <c r="P15" s="9">
        <v>42</v>
      </c>
      <c r="Q15" s="9">
        <v>22</v>
      </c>
      <c r="R15" s="9"/>
      <c r="S15" s="9"/>
      <c r="T15" s="9"/>
      <c r="U15" s="13" t="s">
        <v>101</v>
      </c>
    </row>
    <row r="16" spans="1:21" s="14" customFormat="1" ht="31.5">
      <c r="A16" s="9">
        <v>10</v>
      </c>
      <c r="B16" s="20" t="s">
        <v>23</v>
      </c>
      <c r="C16" s="11">
        <f>SUM(E16:T16)+25+20</f>
        <v>242</v>
      </c>
      <c r="D16" s="9">
        <f>COUNTA(E16:T16)+2</f>
        <v>10</v>
      </c>
      <c r="E16" s="12"/>
      <c r="F16" s="12">
        <v>18</v>
      </c>
      <c r="G16" s="9"/>
      <c r="H16" s="9">
        <v>20</v>
      </c>
      <c r="I16" s="9">
        <v>30</v>
      </c>
      <c r="J16" s="9"/>
      <c r="K16" s="9"/>
      <c r="L16" s="9"/>
      <c r="M16" s="9">
        <v>20</v>
      </c>
      <c r="N16" s="9">
        <v>20</v>
      </c>
      <c r="O16" s="9"/>
      <c r="P16" s="9"/>
      <c r="Q16" s="9"/>
      <c r="R16" s="9">
        <v>24</v>
      </c>
      <c r="S16" s="9">
        <v>28</v>
      </c>
      <c r="T16" s="9">
        <v>37</v>
      </c>
      <c r="U16" s="13" t="s">
        <v>98</v>
      </c>
    </row>
    <row r="17" spans="1:21" s="14" customFormat="1" ht="31.5">
      <c r="A17" s="9">
        <v>12</v>
      </c>
      <c r="B17" s="16" t="s">
        <v>4</v>
      </c>
      <c r="C17" s="11">
        <f>SUM(E17:T17)+25+20</f>
        <v>232</v>
      </c>
      <c r="D17" s="9">
        <f>COUNTA(E17:T17)+2</f>
        <v>10</v>
      </c>
      <c r="E17" s="12"/>
      <c r="F17" s="12"/>
      <c r="G17" s="9">
        <v>20</v>
      </c>
      <c r="H17" s="9">
        <v>20</v>
      </c>
      <c r="I17" s="9">
        <v>35</v>
      </c>
      <c r="J17" s="9"/>
      <c r="K17" s="9"/>
      <c r="L17" s="9"/>
      <c r="M17" s="9">
        <v>20</v>
      </c>
      <c r="N17" s="9"/>
      <c r="O17" s="9"/>
      <c r="P17" s="9">
        <v>25</v>
      </c>
      <c r="Q17" s="9"/>
      <c r="R17" s="9">
        <v>24</v>
      </c>
      <c r="S17" s="9">
        <v>28</v>
      </c>
      <c r="T17" s="9">
        <v>15</v>
      </c>
      <c r="U17" s="13" t="s">
        <v>91</v>
      </c>
    </row>
    <row r="18" spans="1:21" s="14" customFormat="1" ht="15.75">
      <c r="A18" s="9">
        <v>13</v>
      </c>
      <c r="B18" s="17" t="s">
        <v>14</v>
      </c>
      <c r="C18" s="11">
        <f>SUM(E18:T18)</f>
        <v>221</v>
      </c>
      <c r="D18" s="9">
        <f>COUNTA(E18:T18)</f>
        <v>11</v>
      </c>
      <c r="E18" s="19">
        <v>19</v>
      </c>
      <c r="F18" s="12">
        <v>18</v>
      </c>
      <c r="G18" s="9">
        <v>20</v>
      </c>
      <c r="H18" s="9">
        <v>20</v>
      </c>
      <c r="I18" s="9">
        <v>30</v>
      </c>
      <c r="J18" s="9"/>
      <c r="K18" s="9">
        <v>21</v>
      </c>
      <c r="L18" s="9"/>
      <c r="M18" s="9">
        <v>20</v>
      </c>
      <c r="N18" s="9">
        <v>20</v>
      </c>
      <c r="O18" s="9">
        <v>21</v>
      </c>
      <c r="P18" s="9"/>
      <c r="Q18" s="9"/>
      <c r="R18" s="9"/>
      <c r="S18" s="9">
        <v>17</v>
      </c>
      <c r="T18" s="9">
        <v>15</v>
      </c>
      <c r="U18" s="9"/>
    </row>
    <row r="19" spans="1:21" s="14" customFormat="1" ht="63">
      <c r="A19" s="9">
        <v>14</v>
      </c>
      <c r="B19" s="17" t="s">
        <v>39</v>
      </c>
      <c r="C19" s="11">
        <f>SUM(E19:T19)+80+34+42</f>
        <v>205</v>
      </c>
      <c r="D19" s="9">
        <f>COUNTA(E19:T19)+3</f>
        <v>5</v>
      </c>
      <c r="E19" s="19"/>
      <c r="F19" s="12"/>
      <c r="G19" s="9"/>
      <c r="H19" s="9"/>
      <c r="I19" s="9"/>
      <c r="J19" s="9"/>
      <c r="K19" s="9"/>
      <c r="L19" s="9"/>
      <c r="M19" s="9"/>
      <c r="N19" s="9"/>
      <c r="O19" s="9"/>
      <c r="P19" s="9">
        <v>25</v>
      </c>
      <c r="Q19" s="9"/>
      <c r="R19" s="9">
        <v>24</v>
      </c>
      <c r="S19" s="9"/>
      <c r="T19" s="9"/>
      <c r="U19" s="13" t="s">
        <v>106</v>
      </c>
    </row>
    <row r="20" spans="1:21" s="14" customFormat="1" ht="15.75">
      <c r="A20" s="9">
        <v>15</v>
      </c>
      <c r="B20" s="17" t="s">
        <v>37</v>
      </c>
      <c r="C20" s="11">
        <f>SUM(E20:T20)</f>
        <v>200</v>
      </c>
      <c r="D20" s="9">
        <f>COUNTA(E20:T20)</f>
        <v>10</v>
      </c>
      <c r="E20" s="19">
        <v>19</v>
      </c>
      <c r="F20" s="12">
        <v>18</v>
      </c>
      <c r="G20" s="9">
        <v>20</v>
      </c>
      <c r="H20" s="9">
        <v>20</v>
      </c>
      <c r="I20" s="9"/>
      <c r="J20" s="9"/>
      <c r="K20" s="9">
        <v>21</v>
      </c>
      <c r="L20" s="9"/>
      <c r="M20" s="9">
        <v>20</v>
      </c>
      <c r="N20" s="9"/>
      <c r="O20" s="9">
        <v>21</v>
      </c>
      <c r="P20" s="9"/>
      <c r="Q20" s="9">
        <v>22</v>
      </c>
      <c r="R20" s="9">
        <v>24</v>
      </c>
      <c r="S20" s="9"/>
      <c r="T20" s="9">
        <v>15</v>
      </c>
      <c r="U20" s="9"/>
    </row>
    <row r="21" spans="1:21" s="14" customFormat="1" ht="15.75">
      <c r="A21" s="9">
        <v>16</v>
      </c>
      <c r="B21" s="17" t="s">
        <v>20</v>
      </c>
      <c r="C21" s="11">
        <f>SUM(E21:T21)</f>
        <v>161</v>
      </c>
      <c r="D21" s="9">
        <f>COUNTA(E21:T21)</f>
        <v>5</v>
      </c>
      <c r="E21" s="19"/>
      <c r="F21" s="12"/>
      <c r="G21" s="9"/>
      <c r="H21" s="9"/>
      <c r="I21" s="9"/>
      <c r="J21" s="9"/>
      <c r="K21" s="9">
        <v>21</v>
      </c>
      <c r="L21" s="9"/>
      <c r="M21" s="9"/>
      <c r="N21" s="9">
        <v>20</v>
      </c>
      <c r="O21" s="9"/>
      <c r="P21" s="9"/>
      <c r="Q21" s="9">
        <v>46</v>
      </c>
      <c r="R21" s="9">
        <v>24</v>
      </c>
      <c r="S21" s="9">
        <v>50</v>
      </c>
      <c r="T21" s="9"/>
      <c r="U21" s="9"/>
    </row>
    <row r="22" spans="1:21" s="14" customFormat="1" ht="15.75">
      <c r="A22" s="9">
        <v>17</v>
      </c>
      <c r="B22" s="17" t="s">
        <v>42</v>
      </c>
      <c r="C22" s="11">
        <f>SUM(E22:T22)</f>
        <v>156</v>
      </c>
      <c r="D22" s="9">
        <f>COUNTA(E22:T22)</f>
        <v>7</v>
      </c>
      <c r="E22" s="19"/>
      <c r="F22" s="12">
        <v>18</v>
      </c>
      <c r="G22" s="9">
        <v>20</v>
      </c>
      <c r="H22" s="9"/>
      <c r="I22" s="9">
        <v>35</v>
      </c>
      <c r="J22" s="9"/>
      <c r="K22" s="9"/>
      <c r="L22" s="9"/>
      <c r="M22" s="9">
        <v>20</v>
      </c>
      <c r="N22" s="9"/>
      <c r="O22" s="9"/>
      <c r="P22" s="9"/>
      <c r="Q22" s="9">
        <v>22</v>
      </c>
      <c r="R22" s="9">
        <v>24</v>
      </c>
      <c r="S22" s="9">
        <v>17</v>
      </c>
      <c r="T22" s="9"/>
      <c r="U22" s="9"/>
    </row>
    <row r="23" spans="1:21" s="14" customFormat="1" ht="15.75">
      <c r="A23" s="9">
        <v>18</v>
      </c>
      <c r="B23" s="17" t="s">
        <v>34</v>
      </c>
      <c r="C23" s="11">
        <f>SUM(E23:T23)</f>
        <v>151</v>
      </c>
      <c r="D23" s="9">
        <f>COUNTA(E23:T23)</f>
        <v>7</v>
      </c>
      <c r="E23" s="19"/>
      <c r="F23" s="12">
        <v>18</v>
      </c>
      <c r="G23" s="9">
        <v>20</v>
      </c>
      <c r="H23" s="9"/>
      <c r="I23" s="9">
        <v>30</v>
      </c>
      <c r="J23" s="9"/>
      <c r="K23" s="9"/>
      <c r="L23" s="9"/>
      <c r="M23" s="9">
        <v>20</v>
      </c>
      <c r="N23" s="9"/>
      <c r="O23" s="9"/>
      <c r="P23" s="9"/>
      <c r="Q23" s="9">
        <v>22</v>
      </c>
      <c r="R23" s="9">
        <v>24</v>
      </c>
      <c r="S23" s="9">
        <v>17</v>
      </c>
      <c r="T23" s="9"/>
      <c r="U23" s="9"/>
    </row>
    <row r="24" spans="1:21" s="14" customFormat="1" ht="15.75">
      <c r="A24" s="9">
        <v>19</v>
      </c>
      <c r="B24" s="16" t="s">
        <v>0</v>
      </c>
      <c r="C24" s="11">
        <f>SUM(E24:T24)+25</f>
        <v>129</v>
      </c>
      <c r="D24" s="9">
        <f>COUNTA(E24:T24)+1</f>
        <v>4</v>
      </c>
      <c r="E24" s="12"/>
      <c r="F24" s="12">
        <v>18</v>
      </c>
      <c r="G24" s="9">
        <v>20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66</v>
      </c>
      <c r="T24" s="9"/>
      <c r="U24" s="9" t="s">
        <v>90</v>
      </c>
    </row>
    <row r="25" spans="1:21" s="14" customFormat="1" ht="15.75">
      <c r="A25" s="9">
        <v>20</v>
      </c>
      <c r="B25" s="17" t="s">
        <v>27</v>
      </c>
      <c r="C25" s="11">
        <f aca="true" t="shared" si="0" ref="C25:C31">SUM(E25:T25)</f>
        <v>123</v>
      </c>
      <c r="D25" s="9">
        <f aca="true" t="shared" si="1" ref="D25:D31">COUNTA(E25:T25)</f>
        <v>5</v>
      </c>
      <c r="E25" s="19"/>
      <c r="F25" s="12"/>
      <c r="G25" s="9"/>
      <c r="H25" s="9">
        <v>20</v>
      </c>
      <c r="I25" s="9"/>
      <c r="J25" s="9"/>
      <c r="K25" s="9"/>
      <c r="L25" s="9"/>
      <c r="M25" s="9">
        <v>20</v>
      </c>
      <c r="N25" s="9"/>
      <c r="O25" s="9"/>
      <c r="P25" s="9"/>
      <c r="Q25" s="9">
        <v>22</v>
      </c>
      <c r="R25" s="9">
        <v>24</v>
      </c>
      <c r="S25" s="9"/>
      <c r="T25" s="9">
        <v>37</v>
      </c>
      <c r="U25" s="9"/>
    </row>
    <row r="26" spans="1:21" s="14" customFormat="1" ht="15.75">
      <c r="A26" s="9">
        <v>20</v>
      </c>
      <c r="B26" s="15" t="s">
        <v>28</v>
      </c>
      <c r="C26" s="11">
        <f t="shared" si="0"/>
        <v>123</v>
      </c>
      <c r="D26" s="9">
        <f t="shared" si="1"/>
        <v>5</v>
      </c>
      <c r="E26" s="12"/>
      <c r="F26" s="12"/>
      <c r="G26" s="9"/>
      <c r="H26" s="9">
        <v>20</v>
      </c>
      <c r="I26" s="9"/>
      <c r="J26" s="9"/>
      <c r="K26" s="9"/>
      <c r="L26" s="9"/>
      <c r="M26" s="9">
        <v>20</v>
      </c>
      <c r="N26" s="9"/>
      <c r="O26" s="9"/>
      <c r="P26" s="9"/>
      <c r="Q26" s="9">
        <v>22</v>
      </c>
      <c r="R26" s="9">
        <v>24</v>
      </c>
      <c r="S26" s="9"/>
      <c r="T26" s="9">
        <v>37</v>
      </c>
      <c r="U26" s="9"/>
    </row>
    <row r="27" spans="1:21" s="14" customFormat="1" ht="15.75">
      <c r="A27" s="9">
        <v>22</v>
      </c>
      <c r="B27" s="18" t="s">
        <v>81</v>
      </c>
      <c r="C27" s="11">
        <f t="shared" si="0"/>
        <v>109</v>
      </c>
      <c r="D27" s="9">
        <f t="shared" si="1"/>
        <v>5</v>
      </c>
      <c r="E27" s="19"/>
      <c r="F27" s="12"/>
      <c r="G27" s="9"/>
      <c r="H27" s="9"/>
      <c r="I27" s="9"/>
      <c r="J27" s="9"/>
      <c r="K27" s="9"/>
      <c r="L27" s="9"/>
      <c r="M27" s="9">
        <v>20</v>
      </c>
      <c r="N27" s="9"/>
      <c r="O27" s="9"/>
      <c r="P27" s="9"/>
      <c r="Q27" s="9">
        <v>22</v>
      </c>
      <c r="R27" s="9">
        <v>24</v>
      </c>
      <c r="S27" s="9">
        <v>28</v>
      </c>
      <c r="T27" s="9">
        <v>15</v>
      </c>
      <c r="U27" s="9"/>
    </row>
    <row r="28" spans="1:21" s="14" customFormat="1" ht="15.75">
      <c r="A28" s="9">
        <v>23</v>
      </c>
      <c r="B28" s="17" t="s">
        <v>35</v>
      </c>
      <c r="C28" s="11">
        <f t="shared" si="0"/>
        <v>100</v>
      </c>
      <c r="D28" s="9">
        <f t="shared" si="1"/>
        <v>5</v>
      </c>
      <c r="E28" s="12">
        <v>19</v>
      </c>
      <c r="F28" s="12">
        <v>18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>
        <v>22</v>
      </c>
      <c r="R28" s="9">
        <v>24</v>
      </c>
      <c r="S28" s="9">
        <v>17</v>
      </c>
      <c r="T28" s="9"/>
      <c r="U28" s="9"/>
    </row>
    <row r="29" spans="1:21" s="14" customFormat="1" ht="15.75">
      <c r="A29" s="9">
        <v>24</v>
      </c>
      <c r="B29" s="18" t="s">
        <v>87</v>
      </c>
      <c r="C29" s="11">
        <f t="shared" si="0"/>
        <v>89</v>
      </c>
      <c r="D29" s="9">
        <f t="shared" si="1"/>
        <v>4</v>
      </c>
      <c r="E29" s="19"/>
      <c r="F29" s="12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v>22</v>
      </c>
      <c r="R29" s="9">
        <v>24</v>
      </c>
      <c r="S29" s="9">
        <v>28</v>
      </c>
      <c r="T29" s="9">
        <v>15</v>
      </c>
      <c r="U29" s="9"/>
    </row>
    <row r="30" spans="1:21" s="14" customFormat="1" ht="15.75">
      <c r="A30" s="9">
        <v>25</v>
      </c>
      <c r="B30" s="17" t="s">
        <v>46</v>
      </c>
      <c r="C30" s="11">
        <f t="shared" si="0"/>
        <v>83</v>
      </c>
      <c r="D30" s="9">
        <f t="shared" si="1"/>
        <v>4</v>
      </c>
      <c r="E30" s="19">
        <v>19</v>
      </c>
      <c r="F30" s="12"/>
      <c r="G30" s="9"/>
      <c r="H30" s="9">
        <v>20</v>
      </c>
      <c r="I30" s="9"/>
      <c r="J30" s="9"/>
      <c r="K30" s="9"/>
      <c r="L30" s="9"/>
      <c r="M30" s="9"/>
      <c r="N30" s="9">
        <v>20</v>
      </c>
      <c r="O30" s="9"/>
      <c r="P30" s="9"/>
      <c r="Q30" s="9"/>
      <c r="R30" s="9">
        <v>24</v>
      </c>
      <c r="S30" s="9"/>
      <c r="T30" s="9"/>
      <c r="U30" s="9"/>
    </row>
    <row r="31" spans="1:21" s="14" customFormat="1" ht="15.75">
      <c r="A31" s="9">
        <v>26</v>
      </c>
      <c r="B31" s="17" t="s">
        <v>17</v>
      </c>
      <c r="C31" s="11">
        <f t="shared" si="0"/>
        <v>77</v>
      </c>
      <c r="D31" s="9">
        <f t="shared" si="1"/>
        <v>4</v>
      </c>
      <c r="E31" s="19">
        <v>19</v>
      </c>
      <c r="F31" s="12"/>
      <c r="G31" s="9"/>
      <c r="H31" s="9"/>
      <c r="I31" s="9"/>
      <c r="J31" s="9"/>
      <c r="K31" s="9">
        <v>21</v>
      </c>
      <c r="L31" s="9"/>
      <c r="M31" s="9"/>
      <c r="N31" s="9">
        <v>20</v>
      </c>
      <c r="O31" s="9"/>
      <c r="P31" s="9"/>
      <c r="Q31" s="9"/>
      <c r="R31" s="9"/>
      <c r="S31" s="9">
        <v>17</v>
      </c>
      <c r="T31" s="9"/>
      <c r="U31" s="9"/>
    </row>
    <row r="32" spans="1:21" s="14" customFormat="1" ht="15.75">
      <c r="A32" s="9">
        <v>27</v>
      </c>
      <c r="B32" s="17" t="s">
        <v>82</v>
      </c>
      <c r="C32" s="11">
        <f>SUM(E32:T32)+26</f>
        <v>71</v>
      </c>
      <c r="D32" s="9">
        <f>COUNTA(E32:T32)+1</f>
        <v>3</v>
      </c>
      <c r="E32" s="19"/>
      <c r="F32" s="12"/>
      <c r="G32" s="9"/>
      <c r="H32" s="9"/>
      <c r="I32" s="9"/>
      <c r="J32" s="9"/>
      <c r="K32" s="9"/>
      <c r="L32" s="9"/>
      <c r="M32" s="9"/>
      <c r="N32" s="9"/>
      <c r="O32" s="9">
        <v>21</v>
      </c>
      <c r="P32" s="9"/>
      <c r="Q32" s="9"/>
      <c r="R32" s="9">
        <v>24</v>
      </c>
      <c r="S32" s="9"/>
      <c r="T32" s="9"/>
      <c r="U32" s="9" t="s">
        <v>85</v>
      </c>
    </row>
    <row r="33" spans="1:21" s="14" customFormat="1" ht="15.75">
      <c r="A33" s="9">
        <v>28</v>
      </c>
      <c r="B33" s="17" t="s">
        <v>41</v>
      </c>
      <c r="C33" s="11">
        <f aca="true" t="shared" si="2" ref="C33:C46">SUM(E33:T33)</f>
        <v>69</v>
      </c>
      <c r="D33" s="9">
        <f aca="true" t="shared" si="3" ref="D33:D46">COUNTA(E33:T33)</f>
        <v>3</v>
      </c>
      <c r="E33" s="19"/>
      <c r="F33" s="12">
        <v>18</v>
      </c>
      <c r="G33" s="9"/>
      <c r="H33" s="9"/>
      <c r="I33" s="9">
        <v>30</v>
      </c>
      <c r="J33" s="9"/>
      <c r="K33" s="9"/>
      <c r="L33" s="9"/>
      <c r="M33" s="9"/>
      <c r="N33" s="9"/>
      <c r="O33" s="9">
        <v>21</v>
      </c>
      <c r="P33" s="9"/>
      <c r="Q33" s="9"/>
      <c r="R33" s="9"/>
      <c r="S33" s="9"/>
      <c r="T33" s="9"/>
      <c r="U33" s="9"/>
    </row>
    <row r="34" spans="1:21" s="14" customFormat="1" ht="15.75">
      <c r="A34" s="9">
        <v>29</v>
      </c>
      <c r="B34" s="17" t="s">
        <v>15</v>
      </c>
      <c r="C34" s="11">
        <f t="shared" si="2"/>
        <v>66</v>
      </c>
      <c r="D34" s="9">
        <f t="shared" si="3"/>
        <v>3</v>
      </c>
      <c r="E34" s="19"/>
      <c r="F34" s="12"/>
      <c r="G34" s="9"/>
      <c r="H34" s="9">
        <v>20</v>
      </c>
      <c r="I34" s="9"/>
      <c r="J34" s="9"/>
      <c r="K34" s="9"/>
      <c r="L34" s="9"/>
      <c r="M34" s="9"/>
      <c r="N34" s="9"/>
      <c r="O34" s="9"/>
      <c r="P34" s="9"/>
      <c r="Q34" s="9">
        <v>22</v>
      </c>
      <c r="R34" s="9">
        <v>24</v>
      </c>
      <c r="S34" s="9"/>
      <c r="T34" s="9"/>
      <c r="U34" s="9"/>
    </row>
    <row r="35" spans="1:21" s="14" customFormat="1" ht="15.75">
      <c r="A35" s="9">
        <v>30</v>
      </c>
      <c r="B35" s="17" t="s">
        <v>19</v>
      </c>
      <c r="C35" s="11">
        <f t="shared" si="2"/>
        <v>64</v>
      </c>
      <c r="D35" s="9">
        <f t="shared" si="3"/>
        <v>3</v>
      </c>
      <c r="E35" s="19"/>
      <c r="F35" s="12"/>
      <c r="G35" s="9"/>
      <c r="H35" s="9"/>
      <c r="I35" s="9"/>
      <c r="J35" s="9"/>
      <c r="K35" s="9"/>
      <c r="L35" s="9"/>
      <c r="M35" s="9"/>
      <c r="N35" s="9"/>
      <c r="O35" s="9">
        <v>21</v>
      </c>
      <c r="P35" s="9"/>
      <c r="Q35" s="9"/>
      <c r="R35" s="9"/>
      <c r="S35" s="9">
        <v>28</v>
      </c>
      <c r="T35" s="9">
        <v>15</v>
      </c>
      <c r="U35" s="9"/>
    </row>
    <row r="36" spans="1:21" s="14" customFormat="1" ht="15.75">
      <c r="A36" s="9">
        <v>31</v>
      </c>
      <c r="B36" s="17" t="s">
        <v>38</v>
      </c>
      <c r="C36" s="11">
        <f t="shared" si="2"/>
        <v>61</v>
      </c>
      <c r="D36" s="9">
        <f t="shared" si="3"/>
        <v>3</v>
      </c>
      <c r="E36" s="19"/>
      <c r="F36" s="12"/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v>22</v>
      </c>
      <c r="R36" s="9">
        <v>24</v>
      </c>
      <c r="S36" s="9"/>
      <c r="T36" s="9">
        <v>15</v>
      </c>
      <c r="U36" s="9"/>
    </row>
    <row r="37" spans="1:21" s="14" customFormat="1" ht="15.75">
      <c r="A37" s="9">
        <v>32</v>
      </c>
      <c r="B37" s="18" t="s">
        <v>89</v>
      </c>
      <c r="C37" s="11">
        <f t="shared" si="2"/>
        <v>54</v>
      </c>
      <c r="D37" s="9">
        <f t="shared" si="3"/>
        <v>3</v>
      </c>
      <c r="E37" s="19"/>
      <c r="F37" s="12"/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v>22</v>
      </c>
      <c r="R37" s="9"/>
      <c r="S37" s="9">
        <v>17</v>
      </c>
      <c r="T37" s="9">
        <v>15</v>
      </c>
      <c r="U37" s="9"/>
    </row>
    <row r="38" spans="1:21" s="14" customFormat="1" ht="15.75">
      <c r="A38" s="9">
        <v>33</v>
      </c>
      <c r="B38" s="17" t="s">
        <v>77</v>
      </c>
      <c r="C38" s="11">
        <f t="shared" si="2"/>
        <v>47</v>
      </c>
      <c r="D38" s="9">
        <f t="shared" si="3"/>
        <v>2</v>
      </c>
      <c r="E38" s="19"/>
      <c r="F38" s="12"/>
      <c r="G38" s="9"/>
      <c r="H38" s="9"/>
      <c r="I38" s="9">
        <v>30</v>
      </c>
      <c r="J38" s="9"/>
      <c r="K38" s="9"/>
      <c r="L38" s="9"/>
      <c r="M38" s="9"/>
      <c r="N38" s="9"/>
      <c r="O38" s="9"/>
      <c r="P38" s="9"/>
      <c r="Q38" s="9"/>
      <c r="R38" s="9"/>
      <c r="S38" s="9">
        <v>17</v>
      </c>
      <c r="T38" s="9"/>
      <c r="U38" s="9"/>
    </row>
    <row r="39" spans="1:21" s="14" customFormat="1" ht="15.75">
      <c r="A39" s="9">
        <v>34</v>
      </c>
      <c r="B39" s="17" t="s">
        <v>26</v>
      </c>
      <c r="C39" s="11">
        <f t="shared" si="2"/>
        <v>44</v>
      </c>
      <c r="D39" s="9">
        <f t="shared" si="3"/>
        <v>2</v>
      </c>
      <c r="E39" s="19"/>
      <c r="F39" s="12"/>
      <c r="G39" s="9"/>
      <c r="H39" s="9">
        <v>20</v>
      </c>
      <c r="I39" s="9"/>
      <c r="J39" s="9"/>
      <c r="K39" s="9"/>
      <c r="L39" s="9"/>
      <c r="M39" s="9"/>
      <c r="N39" s="9"/>
      <c r="O39" s="9"/>
      <c r="P39" s="9"/>
      <c r="Q39" s="9"/>
      <c r="R39" s="9">
        <v>24</v>
      </c>
      <c r="S39" s="9"/>
      <c r="T39" s="9"/>
      <c r="U39" s="9"/>
    </row>
    <row r="40" spans="1:21" s="14" customFormat="1" ht="15.75">
      <c r="A40" s="9">
        <v>35</v>
      </c>
      <c r="B40" s="17" t="s">
        <v>51</v>
      </c>
      <c r="C40" s="11">
        <f t="shared" si="2"/>
        <v>43</v>
      </c>
      <c r="D40" s="9">
        <f t="shared" si="3"/>
        <v>2</v>
      </c>
      <c r="E40" s="19">
        <v>19</v>
      </c>
      <c r="F40" s="12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24</v>
      </c>
      <c r="S40" s="9"/>
      <c r="T40" s="9"/>
      <c r="U40" s="9"/>
    </row>
    <row r="41" spans="1:21" s="14" customFormat="1" ht="15.75">
      <c r="A41" s="9">
        <v>36</v>
      </c>
      <c r="B41" s="17" t="s">
        <v>36</v>
      </c>
      <c r="C41" s="11">
        <f t="shared" si="2"/>
        <v>41</v>
      </c>
      <c r="D41" s="9">
        <f t="shared" si="3"/>
        <v>2</v>
      </c>
      <c r="E41" s="19"/>
      <c r="F41" s="12"/>
      <c r="G41" s="9">
        <v>20</v>
      </c>
      <c r="H41" s="9"/>
      <c r="I41" s="9"/>
      <c r="J41" s="9"/>
      <c r="K41" s="9">
        <v>21</v>
      </c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4" customFormat="1" ht="15.75">
      <c r="A42" s="9">
        <v>37</v>
      </c>
      <c r="B42" s="17" t="s">
        <v>31</v>
      </c>
      <c r="C42" s="11">
        <f t="shared" si="2"/>
        <v>40</v>
      </c>
      <c r="D42" s="9">
        <f t="shared" si="3"/>
        <v>2</v>
      </c>
      <c r="E42" s="19"/>
      <c r="F42" s="12"/>
      <c r="G42" s="9"/>
      <c r="H42" s="9"/>
      <c r="I42" s="9"/>
      <c r="J42" s="9"/>
      <c r="K42" s="9"/>
      <c r="L42" s="9"/>
      <c r="M42" s="9">
        <v>20</v>
      </c>
      <c r="N42" s="9">
        <v>20</v>
      </c>
      <c r="O42" s="9"/>
      <c r="P42" s="9"/>
      <c r="Q42" s="9"/>
      <c r="R42" s="9"/>
      <c r="S42" s="9"/>
      <c r="T42" s="9"/>
      <c r="U42" s="9"/>
    </row>
    <row r="43" spans="1:21" s="14" customFormat="1" ht="15.75">
      <c r="A43" s="9">
        <v>38</v>
      </c>
      <c r="B43" s="15" t="s">
        <v>12</v>
      </c>
      <c r="C43" s="11">
        <f t="shared" si="2"/>
        <v>39</v>
      </c>
      <c r="D43" s="9">
        <f t="shared" si="3"/>
        <v>2</v>
      </c>
      <c r="E43" s="12">
        <v>19</v>
      </c>
      <c r="F43" s="12"/>
      <c r="G43" s="9"/>
      <c r="H43" s="9">
        <v>20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4" customFormat="1" ht="15.75">
      <c r="A44" s="9">
        <v>38</v>
      </c>
      <c r="B44" s="17" t="s">
        <v>33</v>
      </c>
      <c r="C44" s="11">
        <f t="shared" si="2"/>
        <v>39</v>
      </c>
      <c r="D44" s="9">
        <f t="shared" si="3"/>
        <v>2</v>
      </c>
      <c r="E44" s="19">
        <v>19</v>
      </c>
      <c r="F44" s="12"/>
      <c r="G44" s="9"/>
      <c r="H44" s="9">
        <v>20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4" customFormat="1" ht="15.75">
      <c r="A45" s="9">
        <v>38</v>
      </c>
      <c r="B45" s="18" t="s">
        <v>88</v>
      </c>
      <c r="C45" s="11">
        <f t="shared" si="2"/>
        <v>39</v>
      </c>
      <c r="D45" s="9">
        <f t="shared" si="3"/>
        <v>2</v>
      </c>
      <c r="E45" s="19"/>
      <c r="F45" s="12"/>
      <c r="G45" s="9"/>
      <c r="H45" s="9"/>
      <c r="I45" s="9"/>
      <c r="J45" s="9"/>
      <c r="K45" s="9"/>
      <c r="L45" s="9"/>
      <c r="M45" s="9"/>
      <c r="N45" s="9"/>
      <c r="O45" s="9"/>
      <c r="P45" s="9"/>
      <c r="Q45" s="9">
        <v>22</v>
      </c>
      <c r="R45" s="9"/>
      <c r="S45" s="9">
        <v>17</v>
      </c>
      <c r="T45" s="9"/>
      <c r="U45" s="9"/>
    </row>
    <row r="46" spans="1:21" s="14" customFormat="1" ht="15.75">
      <c r="A46" s="9">
        <v>41</v>
      </c>
      <c r="B46" s="17" t="s">
        <v>76</v>
      </c>
      <c r="C46" s="11">
        <f t="shared" si="2"/>
        <v>35</v>
      </c>
      <c r="D46" s="9">
        <f t="shared" si="3"/>
        <v>2</v>
      </c>
      <c r="E46" s="19"/>
      <c r="F46" s="12"/>
      <c r="G46" s="9"/>
      <c r="H46" s="9">
        <v>20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>
        <v>15</v>
      </c>
      <c r="U46" s="9"/>
    </row>
    <row r="47" spans="1:21" s="14" customFormat="1" ht="15.75">
      <c r="A47" s="9">
        <v>41</v>
      </c>
      <c r="B47" s="17" t="s">
        <v>21</v>
      </c>
      <c r="C47" s="11">
        <f>SUM(E47:T47)+20</f>
        <v>35</v>
      </c>
      <c r="D47" s="9">
        <f>COUNTA(E47:T47)+1</f>
        <v>2</v>
      </c>
      <c r="E47" s="19"/>
      <c r="F47" s="12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>
        <v>15</v>
      </c>
      <c r="U47" s="9" t="s">
        <v>92</v>
      </c>
    </row>
    <row r="48" spans="1:21" s="14" customFormat="1" ht="15.75">
      <c r="A48" s="9">
        <v>43</v>
      </c>
      <c r="B48" s="18" t="s">
        <v>95</v>
      </c>
      <c r="C48" s="11">
        <f>SUM(E48:T48)</f>
        <v>24</v>
      </c>
      <c r="D48" s="9">
        <f>COUNTA(E48:T48)</f>
        <v>1</v>
      </c>
      <c r="E48" s="19"/>
      <c r="F48" s="12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24</v>
      </c>
      <c r="S48" s="9"/>
      <c r="T48" s="9"/>
      <c r="U48" s="9"/>
    </row>
    <row r="49" spans="1:21" s="14" customFormat="1" ht="15.75">
      <c r="A49" s="9">
        <v>43</v>
      </c>
      <c r="B49" s="17" t="s">
        <v>96</v>
      </c>
      <c r="C49" s="11">
        <f>SUM(E49:T49)</f>
        <v>24</v>
      </c>
      <c r="D49" s="9">
        <f>COUNTA(E49:T49)</f>
        <v>1</v>
      </c>
      <c r="E49" s="19"/>
      <c r="F49" s="12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24</v>
      </c>
      <c r="S49" s="9"/>
      <c r="T49" s="9"/>
      <c r="U49" s="9"/>
    </row>
    <row r="50" spans="1:21" s="14" customFormat="1" ht="15.75">
      <c r="A50" s="9">
        <v>43</v>
      </c>
      <c r="B50" s="17" t="s">
        <v>43</v>
      </c>
      <c r="C50" s="11">
        <f>SUM(E50:T50)</f>
        <v>24</v>
      </c>
      <c r="D50" s="9">
        <f>COUNTA(E50:T50)</f>
        <v>1</v>
      </c>
      <c r="E50" s="19"/>
      <c r="F50" s="12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24</v>
      </c>
      <c r="S50" s="9"/>
      <c r="T50" s="9"/>
      <c r="U50" s="9"/>
    </row>
    <row r="51" spans="1:21" s="14" customFormat="1" ht="15.75">
      <c r="A51" s="9">
        <v>46</v>
      </c>
      <c r="B51" s="17" t="s">
        <v>52</v>
      </c>
      <c r="C51" s="11">
        <f>SUM(E51:T51)</f>
        <v>22</v>
      </c>
      <c r="D51" s="9">
        <f>COUNTA(E51:T51)</f>
        <v>1</v>
      </c>
      <c r="E51" s="19"/>
      <c r="F51" s="12"/>
      <c r="G51" s="9"/>
      <c r="H51" s="9"/>
      <c r="I51" s="9"/>
      <c r="J51" s="9"/>
      <c r="K51" s="9"/>
      <c r="L51" s="9"/>
      <c r="M51" s="9"/>
      <c r="N51" s="9"/>
      <c r="O51" s="9"/>
      <c r="P51" s="9"/>
      <c r="Q51" s="9">
        <v>22</v>
      </c>
      <c r="R51" s="9"/>
      <c r="S51" s="9"/>
      <c r="T51" s="9"/>
      <c r="U51" s="9"/>
    </row>
    <row r="52" spans="1:21" s="14" customFormat="1" ht="15.75">
      <c r="A52" s="9">
        <v>47</v>
      </c>
      <c r="B52" s="18" t="s">
        <v>47</v>
      </c>
      <c r="C52" s="11">
        <f>SUM(E52:T52)</f>
        <v>20</v>
      </c>
      <c r="D52" s="9">
        <f>COUNTA(E52:T52)</f>
        <v>1</v>
      </c>
      <c r="E52" s="19"/>
      <c r="F52" s="12"/>
      <c r="G52" s="9"/>
      <c r="H52" s="9"/>
      <c r="I52" s="9"/>
      <c r="J52" s="9"/>
      <c r="K52" s="9"/>
      <c r="L52" s="9"/>
      <c r="M52" s="9"/>
      <c r="N52" s="9">
        <v>20</v>
      </c>
      <c r="O52" s="9"/>
      <c r="P52" s="9"/>
      <c r="Q52" s="9"/>
      <c r="R52" s="9"/>
      <c r="S52" s="9"/>
      <c r="T52" s="9"/>
      <c r="U52" s="9"/>
    </row>
    <row r="53" spans="1:21" s="14" customFormat="1" ht="15.75">
      <c r="A53" s="9">
        <v>47</v>
      </c>
      <c r="B53" s="17" t="s">
        <v>93</v>
      </c>
      <c r="C53" s="11">
        <f>SUM(E53:T53)+20</f>
        <v>20</v>
      </c>
      <c r="D53" s="9">
        <f>COUNTA(E53:T53)+1</f>
        <v>1</v>
      </c>
      <c r="E53" s="19"/>
      <c r="F53" s="12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 t="s">
        <v>92</v>
      </c>
    </row>
    <row r="54" spans="1:21" s="14" customFormat="1" ht="15.75">
      <c r="A54" s="9">
        <v>49</v>
      </c>
      <c r="B54" s="16" t="s">
        <v>1</v>
      </c>
      <c r="C54" s="11">
        <f>SUM(E54:T54)</f>
        <v>19</v>
      </c>
      <c r="D54" s="9">
        <f>COUNTA(E54:T54)</f>
        <v>1</v>
      </c>
      <c r="E54" s="12">
        <v>19</v>
      </c>
      <c r="F54" s="12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s="14" customFormat="1" ht="15.75">
      <c r="A55" s="9">
        <v>50</v>
      </c>
      <c r="B55" s="18" t="s">
        <v>104</v>
      </c>
      <c r="C55" s="11">
        <f>SUM(E55:T55)</f>
        <v>15</v>
      </c>
      <c r="D55" s="9">
        <f>COUNTA(E55:T55)</f>
        <v>1</v>
      </c>
      <c r="E55" s="19"/>
      <c r="F55" s="12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v>15</v>
      </c>
      <c r="U55" s="9"/>
    </row>
    <row r="56" spans="1:21" s="14" customFormat="1" ht="15.75">
      <c r="A56" s="21"/>
      <c r="B56" s="22"/>
      <c r="C56" s="23"/>
      <c r="D56" s="21"/>
      <c r="E56" s="19"/>
      <c r="F56" s="12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s="25" customFormat="1" ht="15.75">
      <c r="A57" s="24"/>
      <c r="B57" s="24" t="s">
        <v>7</v>
      </c>
      <c r="C57" s="24">
        <f>SUM(C6:C55)</f>
        <v>7241</v>
      </c>
      <c r="D57" s="24">
        <f>SUM(D6:D55)</f>
        <v>246</v>
      </c>
      <c r="E57" s="11">
        <f aca="true" t="shared" si="4" ref="E57:T57">COUNTA(E6:E55)</f>
        <v>13</v>
      </c>
      <c r="F57" s="11">
        <f t="shared" si="4"/>
        <v>13</v>
      </c>
      <c r="G57" s="11">
        <f t="shared" si="4"/>
        <v>12</v>
      </c>
      <c r="H57" s="11">
        <f t="shared" si="4"/>
        <v>15</v>
      </c>
      <c r="I57" s="11">
        <f t="shared" si="4"/>
        <v>12</v>
      </c>
      <c r="J57" s="11">
        <f t="shared" si="4"/>
        <v>2</v>
      </c>
      <c r="K57" s="11">
        <f t="shared" si="4"/>
        <v>7</v>
      </c>
      <c r="L57" s="11">
        <f t="shared" si="4"/>
        <v>4</v>
      </c>
      <c r="M57" s="11">
        <f t="shared" si="4"/>
        <v>17</v>
      </c>
      <c r="N57" s="11">
        <f t="shared" si="4"/>
        <v>12</v>
      </c>
      <c r="O57" s="11">
        <f t="shared" si="4"/>
        <v>12</v>
      </c>
      <c r="P57" s="11">
        <f t="shared" si="4"/>
        <v>7</v>
      </c>
      <c r="Q57" s="11">
        <f t="shared" si="4"/>
        <v>20</v>
      </c>
      <c r="R57" s="11">
        <f t="shared" si="4"/>
        <v>27</v>
      </c>
      <c r="S57" s="11">
        <f t="shared" si="4"/>
        <v>22</v>
      </c>
      <c r="T57" s="11">
        <f t="shared" si="4"/>
        <v>17</v>
      </c>
      <c r="U57" s="11">
        <v>34</v>
      </c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</sheetData>
  <sheetProtection/>
  <printOptions/>
  <pageMargins left="0.45" right="0.4" top="0.35433070866141736" bottom="0.4330708661417323" header="0.31496062992125984" footer="0.31496062992125984"/>
  <pageSetup fitToHeight="1" fitToWidth="1" horizontalDpi="600" verticalDpi="600" orientation="landscape" paperSize="8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D6" sqref="D6:D56"/>
    </sheetView>
  </sheetViews>
  <sheetFormatPr defaultColWidth="9.140625" defaultRowHeight="15"/>
  <cols>
    <col min="1" max="1" width="6.00390625" style="0" customWidth="1"/>
    <col min="2" max="2" width="10.57421875" style="0" customWidth="1"/>
    <col min="3" max="3" width="10.28125" style="0" customWidth="1"/>
    <col min="4" max="4" width="25.00390625" style="0" customWidth="1"/>
    <col min="5" max="5" width="12.421875" style="0" customWidth="1"/>
    <col min="6" max="6" width="12.7109375" style="0" customWidth="1"/>
  </cols>
  <sheetData>
    <row r="1" spans="1:8" ht="61.5">
      <c r="A1" s="28" t="s">
        <v>60</v>
      </c>
      <c r="B1" s="29"/>
      <c r="C1" s="30"/>
      <c r="D1" s="30"/>
      <c r="E1" s="30"/>
      <c r="F1" s="27"/>
      <c r="G1" s="27"/>
      <c r="H1" s="27"/>
    </row>
    <row r="2" spans="1:8" ht="21.75" customHeight="1">
      <c r="A2" s="30"/>
      <c r="B2" s="31"/>
      <c r="C2" s="30"/>
      <c r="D2" s="30"/>
      <c r="E2" s="30"/>
      <c r="F2" s="27"/>
      <c r="G2" s="27"/>
      <c r="H2" s="27"/>
    </row>
    <row r="3" spans="1:8" ht="61.5">
      <c r="A3" s="30"/>
      <c r="B3" s="32"/>
      <c r="C3" s="30"/>
      <c r="D3" s="30"/>
      <c r="E3" s="30"/>
      <c r="F3" s="27"/>
      <c r="G3" s="27"/>
      <c r="H3" s="27"/>
    </row>
    <row r="4" spans="1:4" ht="15">
      <c r="A4" s="3"/>
      <c r="B4" s="1"/>
      <c r="C4" s="3"/>
      <c r="D4" s="3"/>
    </row>
    <row r="5" spans="3:6" ht="28.5">
      <c r="C5" s="2" t="s">
        <v>59</v>
      </c>
      <c r="D5" s="7" t="s">
        <v>5</v>
      </c>
      <c r="E5" s="26" t="s">
        <v>57</v>
      </c>
      <c r="F5" s="26" t="s">
        <v>58</v>
      </c>
    </row>
    <row r="6" spans="3:6" ht="15.75">
      <c r="C6" s="9">
        <v>1</v>
      </c>
      <c r="D6" s="10" t="s">
        <v>10</v>
      </c>
      <c r="E6" s="11">
        <v>510</v>
      </c>
      <c r="F6" s="9">
        <v>12</v>
      </c>
    </row>
    <row r="7" spans="3:6" ht="15.75">
      <c r="C7" s="9">
        <v>2</v>
      </c>
      <c r="D7" s="15" t="s">
        <v>3</v>
      </c>
      <c r="E7" s="11">
        <v>378</v>
      </c>
      <c r="F7" s="9">
        <v>11</v>
      </c>
    </row>
    <row r="8" spans="3:6" ht="15.75">
      <c r="C8" s="9">
        <v>3</v>
      </c>
      <c r="D8" s="16" t="s">
        <v>2</v>
      </c>
      <c r="E8" s="11">
        <v>373</v>
      </c>
      <c r="F8" s="9">
        <v>13</v>
      </c>
    </row>
    <row r="9" spans="3:6" ht="15.75">
      <c r="C9" s="9">
        <v>4</v>
      </c>
      <c r="D9" s="17" t="s">
        <v>35</v>
      </c>
      <c r="E9" s="11">
        <v>371</v>
      </c>
      <c r="F9" s="9">
        <v>13</v>
      </c>
    </row>
    <row r="10" spans="3:6" ht="15.75">
      <c r="C10" s="9">
        <v>5</v>
      </c>
      <c r="D10" s="18" t="s">
        <v>16</v>
      </c>
      <c r="E10" s="11">
        <v>359</v>
      </c>
      <c r="F10" s="9">
        <v>15</v>
      </c>
    </row>
    <row r="11" spans="3:6" ht="15.75">
      <c r="C11" s="9">
        <v>6</v>
      </c>
      <c r="D11" s="10" t="s">
        <v>6</v>
      </c>
      <c r="E11" s="11">
        <v>302</v>
      </c>
      <c r="F11" s="9">
        <v>12</v>
      </c>
    </row>
    <row r="12" spans="3:6" ht="15.75">
      <c r="C12" s="9">
        <v>7</v>
      </c>
      <c r="D12" s="10" t="s">
        <v>9</v>
      </c>
      <c r="E12" s="11">
        <v>301</v>
      </c>
      <c r="F12" s="9">
        <v>6</v>
      </c>
    </row>
    <row r="13" spans="3:6" ht="15.75">
      <c r="C13" s="9">
        <v>8</v>
      </c>
      <c r="D13" s="16" t="s">
        <v>13</v>
      </c>
      <c r="E13" s="11">
        <v>256</v>
      </c>
      <c r="F13" s="9">
        <v>3</v>
      </c>
    </row>
    <row r="14" spans="3:6" ht="15.75">
      <c r="C14" s="9">
        <v>9</v>
      </c>
      <c r="D14" s="17" t="s">
        <v>26</v>
      </c>
      <c r="E14" s="11">
        <v>254</v>
      </c>
      <c r="F14" s="9">
        <v>11</v>
      </c>
    </row>
    <row r="15" spans="3:6" ht="15.75">
      <c r="C15" s="9">
        <v>10</v>
      </c>
      <c r="D15" s="17" t="s">
        <v>19</v>
      </c>
      <c r="E15" s="11">
        <v>226</v>
      </c>
      <c r="F15" s="9">
        <v>11</v>
      </c>
    </row>
    <row r="16" spans="3:6" ht="15.75">
      <c r="C16" s="9">
        <v>11</v>
      </c>
      <c r="D16" s="17" t="s">
        <v>17</v>
      </c>
      <c r="E16" s="11">
        <v>200</v>
      </c>
      <c r="F16" s="9">
        <v>9</v>
      </c>
    </row>
    <row r="17" spans="3:6" ht="15.75">
      <c r="C17" s="9">
        <v>12</v>
      </c>
      <c r="D17" s="17" t="s">
        <v>21</v>
      </c>
      <c r="E17" s="11">
        <v>200</v>
      </c>
      <c r="F17" s="9">
        <v>10</v>
      </c>
    </row>
    <row r="18" spans="3:6" ht="15.75">
      <c r="C18" s="9">
        <v>13</v>
      </c>
      <c r="D18" s="15" t="s">
        <v>12</v>
      </c>
      <c r="E18" s="11">
        <v>144</v>
      </c>
      <c r="F18" s="9">
        <v>6</v>
      </c>
    </row>
    <row r="19" spans="3:6" ht="15.75">
      <c r="C19" s="9">
        <v>14</v>
      </c>
      <c r="D19" s="20" t="s">
        <v>23</v>
      </c>
      <c r="E19" s="11">
        <v>142</v>
      </c>
      <c r="F19" s="9">
        <v>7</v>
      </c>
    </row>
    <row r="20" spans="3:6" ht="15.75">
      <c r="C20" s="9">
        <v>15</v>
      </c>
      <c r="D20" s="17" t="s">
        <v>15</v>
      </c>
      <c r="E20" s="11">
        <v>140</v>
      </c>
      <c r="F20" s="9">
        <v>7</v>
      </c>
    </row>
    <row r="21" spans="3:6" ht="15.75">
      <c r="C21" s="9">
        <v>16</v>
      </c>
      <c r="D21" s="17" t="s">
        <v>14</v>
      </c>
      <c r="E21" s="11">
        <v>134</v>
      </c>
      <c r="F21" s="9">
        <v>7</v>
      </c>
    </row>
    <row r="22" spans="3:6" ht="15.75">
      <c r="C22" s="9">
        <v>17</v>
      </c>
      <c r="D22" s="17" t="s">
        <v>39</v>
      </c>
      <c r="E22" s="11">
        <v>123</v>
      </c>
      <c r="F22" s="9">
        <v>2</v>
      </c>
    </row>
    <row r="23" spans="3:6" ht="15.75">
      <c r="C23" s="9">
        <v>18</v>
      </c>
      <c r="D23" s="17" t="s">
        <v>37</v>
      </c>
      <c r="E23" s="11">
        <v>119</v>
      </c>
      <c r="F23" s="9">
        <v>6</v>
      </c>
    </row>
    <row r="24" spans="3:6" ht="15.75">
      <c r="C24" s="9">
        <v>19</v>
      </c>
      <c r="D24" s="17" t="s">
        <v>34</v>
      </c>
      <c r="E24" s="11">
        <v>113</v>
      </c>
      <c r="F24" s="9">
        <v>6</v>
      </c>
    </row>
    <row r="25" spans="3:6" ht="15.75">
      <c r="C25" s="9">
        <v>20</v>
      </c>
      <c r="D25" s="16" t="s">
        <v>4</v>
      </c>
      <c r="E25" s="11">
        <v>112</v>
      </c>
      <c r="F25" s="9">
        <v>6</v>
      </c>
    </row>
    <row r="26" spans="3:6" ht="15.75">
      <c r="C26" s="9">
        <v>21</v>
      </c>
      <c r="D26" s="17" t="s">
        <v>42</v>
      </c>
      <c r="E26" s="11">
        <v>112</v>
      </c>
      <c r="F26" s="9">
        <v>6</v>
      </c>
    </row>
    <row r="27" spans="3:6" ht="15.75">
      <c r="C27" s="9">
        <v>22</v>
      </c>
      <c r="D27" s="17" t="s">
        <v>27</v>
      </c>
      <c r="E27" s="11">
        <v>112</v>
      </c>
      <c r="F27" s="9">
        <v>5</v>
      </c>
    </row>
    <row r="28" spans="3:6" ht="15.75">
      <c r="C28" s="9">
        <v>23</v>
      </c>
      <c r="D28" s="15" t="s">
        <v>28</v>
      </c>
      <c r="E28" s="11">
        <v>112</v>
      </c>
      <c r="F28" s="9">
        <v>5</v>
      </c>
    </row>
    <row r="29" spans="3:6" ht="15.75">
      <c r="C29" s="9">
        <v>24</v>
      </c>
      <c r="D29" s="17" t="s">
        <v>33</v>
      </c>
      <c r="E29" s="11">
        <v>102</v>
      </c>
      <c r="F29" s="9">
        <v>5</v>
      </c>
    </row>
    <row r="30" spans="3:6" ht="15.75">
      <c r="C30" s="9">
        <v>25</v>
      </c>
      <c r="D30" s="17" t="s">
        <v>36</v>
      </c>
      <c r="E30" s="11">
        <v>97</v>
      </c>
      <c r="F30" s="9">
        <v>4</v>
      </c>
    </row>
    <row r="31" spans="3:6" ht="15.75">
      <c r="C31" s="9">
        <v>26</v>
      </c>
      <c r="D31" s="17" t="s">
        <v>41</v>
      </c>
      <c r="E31" s="11">
        <v>86</v>
      </c>
      <c r="F31" s="9">
        <v>4</v>
      </c>
    </row>
    <row r="32" spans="3:6" ht="15.75">
      <c r="C32" s="9">
        <v>27</v>
      </c>
      <c r="D32" s="17" t="s">
        <v>45</v>
      </c>
      <c r="E32" s="11">
        <v>80</v>
      </c>
      <c r="F32" s="9">
        <v>2</v>
      </c>
    </row>
    <row r="33" spans="3:6" ht="15.75">
      <c r="C33" s="9">
        <v>28</v>
      </c>
      <c r="D33" s="17" t="s">
        <v>50</v>
      </c>
      <c r="E33" s="11">
        <v>70</v>
      </c>
      <c r="F33" s="9">
        <v>3</v>
      </c>
    </row>
    <row r="34" spans="3:6" ht="15.75">
      <c r="C34" s="9">
        <v>29</v>
      </c>
      <c r="D34" s="16" t="s">
        <v>0</v>
      </c>
      <c r="E34" s="11">
        <v>66</v>
      </c>
      <c r="F34" s="9">
        <v>3</v>
      </c>
    </row>
    <row r="35" spans="3:6" ht="15.75">
      <c r="C35" s="9">
        <v>30</v>
      </c>
      <c r="D35" s="18" t="s">
        <v>47</v>
      </c>
      <c r="E35" s="11">
        <v>62</v>
      </c>
      <c r="F35" s="9">
        <v>3</v>
      </c>
    </row>
    <row r="36" spans="3:6" ht="15.75">
      <c r="C36" s="9">
        <v>31</v>
      </c>
      <c r="D36" s="17" t="s">
        <v>20</v>
      </c>
      <c r="E36" s="11">
        <v>59</v>
      </c>
      <c r="F36" s="9">
        <v>3</v>
      </c>
    </row>
    <row r="37" spans="3:6" ht="15.75">
      <c r="C37" s="9">
        <v>32</v>
      </c>
      <c r="D37" s="17" t="s">
        <v>46</v>
      </c>
      <c r="E37" s="11">
        <v>49</v>
      </c>
      <c r="F37" s="9">
        <v>3</v>
      </c>
    </row>
    <row r="38" spans="3:6" ht="15.75">
      <c r="C38" s="9">
        <v>33</v>
      </c>
      <c r="D38" s="17" t="s">
        <v>18</v>
      </c>
      <c r="E38" s="11">
        <v>42</v>
      </c>
      <c r="F38" s="9">
        <v>2</v>
      </c>
    </row>
    <row r="39" spans="3:6" ht="15.75">
      <c r="C39" s="9">
        <v>34</v>
      </c>
      <c r="D39" s="17" t="s">
        <v>31</v>
      </c>
      <c r="E39" s="11">
        <v>38</v>
      </c>
      <c r="F39" s="9">
        <v>2</v>
      </c>
    </row>
    <row r="40" spans="3:6" ht="15.75">
      <c r="C40" s="9">
        <v>35</v>
      </c>
      <c r="D40" s="18" t="s">
        <v>25</v>
      </c>
      <c r="E40" s="11">
        <v>38</v>
      </c>
      <c r="F40" s="9">
        <v>2</v>
      </c>
    </row>
    <row r="41" spans="3:6" ht="15.75">
      <c r="C41" s="9">
        <v>36</v>
      </c>
      <c r="D41" s="17" t="s">
        <v>22</v>
      </c>
      <c r="E41" s="11">
        <v>38</v>
      </c>
      <c r="F41" s="9">
        <v>2</v>
      </c>
    </row>
    <row r="42" spans="3:6" ht="15.75">
      <c r="C42" s="9">
        <v>37</v>
      </c>
      <c r="D42" s="17" t="s">
        <v>43</v>
      </c>
      <c r="E42" s="11">
        <v>38</v>
      </c>
      <c r="F42" s="9">
        <v>2</v>
      </c>
    </row>
    <row r="43" spans="3:6" ht="15.75">
      <c r="C43" s="9">
        <v>38</v>
      </c>
      <c r="D43" s="17" t="s">
        <v>44</v>
      </c>
      <c r="E43" s="11">
        <v>38</v>
      </c>
      <c r="F43" s="9">
        <v>2</v>
      </c>
    </row>
    <row r="44" spans="3:6" ht="15.75">
      <c r="C44" s="9">
        <v>39</v>
      </c>
      <c r="D44" s="17" t="s">
        <v>24</v>
      </c>
      <c r="E44" s="11">
        <v>35</v>
      </c>
      <c r="F44" s="9">
        <v>2</v>
      </c>
    </row>
    <row r="45" spans="3:6" ht="15.75">
      <c r="C45" s="9">
        <v>40</v>
      </c>
      <c r="D45" s="17" t="s">
        <v>51</v>
      </c>
      <c r="E45" s="11">
        <v>22</v>
      </c>
      <c r="F45" s="9">
        <v>1</v>
      </c>
    </row>
    <row r="46" spans="3:6" ht="15.75">
      <c r="C46" s="9">
        <v>41</v>
      </c>
      <c r="D46" s="17" t="s">
        <v>38</v>
      </c>
      <c r="E46" s="11">
        <v>21</v>
      </c>
      <c r="F46" s="9">
        <v>1</v>
      </c>
    </row>
    <row r="47" spans="3:6" ht="15.75">
      <c r="C47" s="9">
        <v>42</v>
      </c>
      <c r="D47" s="17" t="s">
        <v>49</v>
      </c>
      <c r="E47" s="11">
        <v>20</v>
      </c>
      <c r="F47" s="9">
        <v>1</v>
      </c>
    </row>
    <row r="48" spans="3:6" ht="15.75">
      <c r="C48" s="9">
        <v>43</v>
      </c>
      <c r="D48" s="17" t="s">
        <v>55</v>
      </c>
      <c r="E48" s="11">
        <v>20</v>
      </c>
      <c r="F48" s="9">
        <v>1</v>
      </c>
    </row>
    <row r="49" spans="3:6" ht="15.75">
      <c r="C49" s="9">
        <v>44</v>
      </c>
      <c r="D49" s="17" t="s">
        <v>53</v>
      </c>
      <c r="E49" s="11">
        <v>20</v>
      </c>
      <c r="F49" s="9">
        <v>1</v>
      </c>
    </row>
    <row r="50" spans="3:6" ht="15.75">
      <c r="C50" s="9">
        <v>45</v>
      </c>
      <c r="D50" s="17" t="s">
        <v>56</v>
      </c>
      <c r="E50" s="11">
        <v>20</v>
      </c>
      <c r="F50" s="9">
        <v>1</v>
      </c>
    </row>
    <row r="51" spans="3:6" ht="15.75">
      <c r="C51" s="9">
        <v>46</v>
      </c>
      <c r="D51" s="18" t="s">
        <v>54</v>
      </c>
      <c r="E51" s="11">
        <v>20</v>
      </c>
      <c r="F51" s="9">
        <v>1</v>
      </c>
    </row>
    <row r="52" spans="3:6" ht="15.75">
      <c r="C52" s="9">
        <v>47</v>
      </c>
      <c r="D52" s="17" t="s">
        <v>52</v>
      </c>
      <c r="E52" s="11">
        <v>20</v>
      </c>
      <c r="F52" s="9">
        <v>1</v>
      </c>
    </row>
    <row r="53" spans="3:6" ht="15.75">
      <c r="C53" s="9">
        <v>48</v>
      </c>
      <c r="D53" s="17" t="s">
        <v>29</v>
      </c>
      <c r="E53" s="11">
        <v>20</v>
      </c>
      <c r="F53" s="9">
        <v>1</v>
      </c>
    </row>
    <row r="54" spans="3:6" ht="15.75">
      <c r="C54" s="9">
        <v>49</v>
      </c>
      <c r="D54" s="17" t="s">
        <v>30</v>
      </c>
      <c r="E54" s="11">
        <v>18</v>
      </c>
      <c r="F54" s="9">
        <v>1</v>
      </c>
    </row>
    <row r="55" spans="3:6" ht="15.75">
      <c r="C55" s="9">
        <v>50</v>
      </c>
      <c r="D55" s="16" t="s">
        <v>1</v>
      </c>
      <c r="E55" s="11">
        <v>18</v>
      </c>
      <c r="F55" s="9">
        <v>1</v>
      </c>
    </row>
    <row r="56" spans="3:6" ht="15.75">
      <c r="C56" s="9">
        <v>51</v>
      </c>
      <c r="D56" s="17" t="s">
        <v>48</v>
      </c>
      <c r="E56" s="11">
        <v>9</v>
      </c>
      <c r="F56" s="9">
        <v>1</v>
      </c>
    </row>
    <row r="57" spans="3:6" ht="15.75">
      <c r="C57" s="21"/>
      <c r="D57" s="22"/>
      <c r="E57" s="23"/>
      <c r="F57" s="21"/>
    </row>
    <row r="58" spans="3:6" ht="15.75">
      <c r="C58" s="24"/>
      <c r="D58" s="24" t="s">
        <v>7</v>
      </c>
      <c r="E58" s="24">
        <f>SUM(E6:E56)</f>
        <v>6259</v>
      </c>
      <c r="F58" s="24">
        <f>SUM(F6:F56)</f>
        <v>245</v>
      </c>
    </row>
  </sheetData>
  <sheetProtection/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29" sqref="D29:E29"/>
    </sheetView>
  </sheetViews>
  <sheetFormatPr defaultColWidth="9.140625" defaultRowHeight="15"/>
  <cols>
    <col min="1" max="1" width="26.28125" style="0" customWidth="1"/>
    <col min="2" max="2" width="10.140625" style="0" bestFit="1" customWidth="1"/>
    <col min="3" max="3" width="14.7109375" style="0" customWidth="1"/>
    <col min="4" max="4" width="27.421875" style="0" customWidth="1"/>
    <col min="6" max="6" width="10.7109375" style="0" customWidth="1"/>
  </cols>
  <sheetData>
    <row r="1" spans="1:10" ht="57">
      <c r="A1" s="36" t="s">
        <v>61</v>
      </c>
      <c r="B1" s="33"/>
      <c r="C1" s="33"/>
      <c r="D1" s="33"/>
      <c r="E1" s="33"/>
      <c r="F1" s="35"/>
      <c r="G1" s="35"/>
      <c r="H1" s="35"/>
      <c r="I1" s="35"/>
      <c r="J1" s="35"/>
    </row>
    <row r="4" spans="1:3" ht="20.25">
      <c r="A4" s="37" t="s">
        <v>62</v>
      </c>
      <c r="B4" s="38"/>
      <c r="C4" s="39">
        <v>41301</v>
      </c>
    </row>
    <row r="8" spans="1:5" ht="15.75">
      <c r="A8" s="18" t="s">
        <v>47</v>
      </c>
      <c r="B8" s="34"/>
      <c r="D8" s="17" t="s">
        <v>36</v>
      </c>
      <c r="E8" s="34"/>
    </row>
    <row r="9" spans="1:5" ht="15.75">
      <c r="A9" s="17" t="s">
        <v>14</v>
      </c>
      <c r="B9" s="34"/>
      <c r="D9" s="17" t="s">
        <v>42</v>
      </c>
      <c r="E9" s="34"/>
    </row>
    <row r="10" spans="1:5" ht="15.75">
      <c r="A10" s="17" t="s">
        <v>15</v>
      </c>
      <c r="B10" s="34"/>
      <c r="D10" s="16" t="s">
        <v>1</v>
      </c>
      <c r="E10" s="34"/>
    </row>
    <row r="11" spans="1:5" ht="15.75">
      <c r="A11" s="17" t="s">
        <v>41</v>
      </c>
      <c r="B11" s="34"/>
      <c r="D11" s="10" t="s">
        <v>10</v>
      </c>
      <c r="E11" s="34"/>
    </row>
    <row r="12" spans="1:5" ht="15.75">
      <c r="A12" s="17" t="s">
        <v>31</v>
      </c>
      <c r="B12" s="34"/>
      <c r="D12" s="17" t="s">
        <v>37</v>
      </c>
      <c r="E12" s="34"/>
    </row>
    <row r="13" spans="1:5" ht="15.75">
      <c r="A13" s="17" t="s">
        <v>46</v>
      </c>
      <c r="B13" s="34"/>
      <c r="D13" s="17" t="s">
        <v>22</v>
      </c>
      <c r="E13" s="34"/>
    </row>
    <row r="14" spans="1:5" ht="15.75">
      <c r="A14" s="17" t="s">
        <v>45</v>
      </c>
      <c r="B14" s="34"/>
      <c r="D14" s="10" t="s">
        <v>6</v>
      </c>
      <c r="E14" s="34"/>
    </row>
    <row r="15" spans="1:5" ht="15.75">
      <c r="A15" s="17" t="s">
        <v>35</v>
      </c>
      <c r="B15" s="34"/>
      <c r="D15" s="17" t="s">
        <v>29</v>
      </c>
      <c r="E15" s="34"/>
    </row>
    <row r="16" spans="1:5" ht="15.75">
      <c r="A16" s="18" t="s">
        <v>16</v>
      </c>
      <c r="B16" s="34"/>
      <c r="D16" s="16" t="s">
        <v>13</v>
      </c>
      <c r="E16" s="34"/>
    </row>
    <row r="17" spans="1:5" ht="15.75">
      <c r="A17" s="18" t="s">
        <v>25</v>
      </c>
      <c r="B17" s="34"/>
      <c r="D17" s="20" t="s">
        <v>23</v>
      </c>
      <c r="E17" s="34"/>
    </row>
    <row r="18" spans="1:5" ht="15.75">
      <c r="A18" s="17" t="s">
        <v>52</v>
      </c>
      <c r="B18" s="34"/>
      <c r="D18" s="16" t="s">
        <v>0</v>
      </c>
      <c r="E18" s="34"/>
    </row>
    <row r="19" spans="1:5" ht="15.75">
      <c r="A19" s="17" t="s">
        <v>55</v>
      </c>
      <c r="B19" s="34"/>
      <c r="D19" s="17" t="s">
        <v>26</v>
      </c>
      <c r="E19" s="34"/>
    </row>
    <row r="20" spans="1:5" ht="15.75">
      <c r="A20" s="17" t="s">
        <v>17</v>
      </c>
      <c r="B20" s="34"/>
      <c r="D20" s="17" t="s">
        <v>34</v>
      </c>
      <c r="E20" s="34"/>
    </row>
    <row r="21" spans="1:5" ht="15.75">
      <c r="A21" s="16" t="s">
        <v>2</v>
      </c>
      <c r="B21" s="34"/>
      <c r="D21" s="17" t="s">
        <v>33</v>
      </c>
      <c r="E21" s="34"/>
    </row>
    <row r="22" spans="1:5" ht="15.75">
      <c r="A22" s="17" t="s">
        <v>24</v>
      </c>
      <c r="B22" s="34"/>
      <c r="D22" s="17" t="s">
        <v>50</v>
      </c>
      <c r="E22" s="34"/>
    </row>
    <row r="23" spans="1:5" ht="15.75">
      <c r="A23" s="17" t="s">
        <v>18</v>
      </c>
      <c r="B23" s="34"/>
      <c r="D23" s="16" t="s">
        <v>4</v>
      </c>
      <c r="E23" s="34"/>
    </row>
    <row r="24" spans="1:5" ht="15.75">
      <c r="A24" s="15" t="s">
        <v>12</v>
      </c>
      <c r="B24" s="34"/>
      <c r="D24" s="15" t="s">
        <v>28</v>
      </c>
      <c r="E24" s="34"/>
    </row>
    <row r="25" spans="1:5" ht="15.75">
      <c r="A25" s="17" t="s">
        <v>27</v>
      </c>
      <c r="B25" s="34"/>
      <c r="D25" s="34"/>
      <c r="E25" s="34"/>
    </row>
    <row r="26" spans="1:5" ht="15.75">
      <c r="A26" s="17" t="s">
        <v>20</v>
      </c>
      <c r="B26" s="34"/>
      <c r="D26" s="34"/>
      <c r="E26" s="34"/>
    </row>
    <row r="27" spans="1:5" ht="15.75">
      <c r="A27" s="15" t="s">
        <v>3</v>
      </c>
      <c r="B27" s="34"/>
      <c r="D27" s="34"/>
      <c r="E27" s="34"/>
    </row>
    <row r="28" spans="1:5" ht="15.75">
      <c r="A28" s="17" t="s">
        <v>21</v>
      </c>
      <c r="B28" s="34"/>
      <c r="D28" s="34"/>
      <c r="E28" s="34"/>
    </row>
    <row r="29" spans="4:5" ht="15">
      <c r="D29" s="34"/>
      <c r="E29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fabrizio.foglia</cp:lastModifiedBy>
  <cp:lastPrinted>2013-03-19T12:51:59Z</cp:lastPrinted>
  <dcterms:created xsi:type="dcterms:W3CDTF">2011-03-11T17:02:59Z</dcterms:created>
  <dcterms:modified xsi:type="dcterms:W3CDTF">2013-11-22T17:17:14Z</dcterms:modified>
  <cp:category/>
  <cp:version/>
  <cp:contentType/>
  <cp:contentStatus/>
</cp:coreProperties>
</file>